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uro gagliardi\OneDrive - Mediaset\Desktop\PSB\"/>
    </mc:Choice>
  </mc:AlternateContent>
  <xr:revisionPtr revIDLastSave="262" documentId="8_{7A3D0109-ADAF-4A16-B6D5-4685E36D3AC4}" xr6:coauthVersionLast="45" xr6:coauthVersionMax="45" xr10:uidLastSave="{2D5698CA-9006-43CC-9C80-BE176BEDC28B}"/>
  <bookViews>
    <workbookView xWindow="-120" yWindow="-120" windowWidth="29040" windowHeight="15840" activeTab="2" xr2:uid="{5AEAF8A9-C6E6-4C6D-A17E-FA8ED1E61F3C}"/>
  </bookViews>
  <sheets>
    <sheet name="24 ORE" sheetId="1" r:id="rId1"/>
    <sheet name="7-2130" sheetId="2" r:id="rId2"/>
    <sheet name="2130-2400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4" i="3" l="1"/>
  <c r="AC25" i="3"/>
  <c r="AC26" i="3"/>
  <c r="AC27" i="3"/>
  <c r="AC28" i="3"/>
  <c r="AC29" i="3"/>
  <c r="AC30" i="3"/>
  <c r="AC31" i="3"/>
  <c r="AC32" i="3"/>
  <c r="AC33" i="3"/>
  <c r="AC23" i="3"/>
  <c r="AC8" i="3"/>
  <c r="AC9" i="3"/>
  <c r="AC10" i="3"/>
  <c r="AC11" i="3"/>
  <c r="AC12" i="3"/>
  <c r="AC13" i="3"/>
  <c r="AC14" i="3"/>
  <c r="AC15" i="3"/>
  <c r="AC16" i="3"/>
  <c r="AC7" i="3"/>
  <c r="AC24" i="2"/>
  <c r="AC25" i="2"/>
  <c r="AC26" i="2"/>
  <c r="AC27" i="2"/>
  <c r="AC28" i="2"/>
  <c r="AC29" i="2"/>
  <c r="AC30" i="2"/>
  <c r="AC31" i="2"/>
  <c r="AC32" i="2"/>
  <c r="AC33" i="2"/>
  <c r="AC23" i="2"/>
  <c r="AC8" i="2"/>
  <c r="AC9" i="2"/>
  <c r="AC10" i="2"/>
  <c r="AC11" i="2"/>
  <c r="AC12" i="2"/>
  <c r="AC13" i="2"/>
  <c r="AC14" i="2"/>
  <c r="AC15" i="2"/>
  <c r="AC16" i="2"/>
  <c r="AC7" i="2"/>
  <c r="X24" i="3"/>
  <c r="X25" i="3"/>
  <c r="X26" i="3"/>
  <c r="X27" i="3"/>
  <c r="X28" i="3"/>
  <c r="X29" i="3"/>
  <c r="X30" i="3"/>
  <c r="X31" i="3"/>
  <c r="X32" i="3"/>
  <c r="X33" i="3"/>
  <c r="X23" i="3"/>
  <c r="X24" i="2"/>
  <c r="X25" i="2"/>
  <c r="X26" i="2"/>
  <c r="X27" i="2"/>
  <c r="X28" i="2"/>
  <c r="X29" i="2"/>
  <c r="X30" i="2"/>
  <c r="X31" i="2"/>
  <c r="X32" i="2"/>
  <c r="X33" i="2"/>
  <c r="X23" i="2"/>
  <c r="X33" i="1"/>
  <c r="X24" i="1"/>
  <c r="X25" i="1"/>
  <c r="X26" i="1"/>
  <c r="X27" i="1"/>
  <c r="X28" i="1"/>
  <c r="X29" i="1"/>
  <c r="X30" i="1"/>
  <c r="X31" i="1"/>
  <c r="X32" i="1"/>
  <c r="X23" i="1"/>
  <c r="AC24" i="1"/>
  <c r="AC25" i="1"/>
  <c r="AC26" i="1"/>
  <c r="AC27" i="1"/>
  <c r="AC28" i="1"/>
  <c r="AC29" i="1"/>
  <c r="AC30" i="1"/>
  <c r="AC31" i="1"/>
  <c r="AC32" i="1"/>
  <c r="AC33" i="1"/>
  <c r="AC23" i="1"/>
  <c r="AC8" i="1"/>
  <c r="AC9" i="1"/>
  <c r="AC10" i="1"/>
  <c r="AC11" i="1"/>
  <c r="AC12" i="1"/>
  <c r="AC13" i="1"/>
  <c r="AC14" i="1"/>
  <c r="AC15" i="1"/>
  <c r="AC16" i="1"/>
  <c r="AC7" i="1"/>
  <c r="V33" i="3"/>
  <c r="T33" i="3"/>
  <c r="P33" i="3"/>
  <c r="N33" i="3"/>
  <c r="L33" i="3"/>
  <c r="J33" i="3"/>
  <c r="H33" i="3"/>
  <c r="D33" i="3"/>
  <c r="F33" i="3"/>
  <c r="R33" i="3"/>
  <c r="V32" i="3"/>
  <c r="V31" i="3"/>
  <c r="V30" i="3"/>
  <c r="V29" i="3"/>
  <c r="V28" i="3"/>
  <c r="V27" i="3"/>
  <c r="V26" i="3"/>
  <c r="V25" i="3"/>
  <c r="V24" i="3"/>
  <c r="V23" i="3"/>
  <c r="T32" i="3"/>
  <c r="T31" i="3"/>
  <c r="T30" i="3"/>
  <c r="T29" i="3"/>
  <c r="T28" i="3"/>
  <c r="T27" i="3"/>
  <c r="T26" i="3"/>
  <c r="T25" i="3"/>
  <c r="T24" i="3"/>
  <c r="T23" i="3"/>
  <c r="R32" i="3"/>
  <c r="R31" i="3"/>
  <c r="R30" i="3"/>
  <c r="R29" i="3"/>
  <c r="R28" i="3"/>
  <c r="R27" i="3"/>
  <c r="R26" i="3"/>
  <c r="R25" i="3"/>
  <c r="R24" i="3"/>
  <c r="R23" i="3"/>
  <c r="P32" i="3"/>
  <c r="P31" i="3"/>
  <c r="P30" i="3"/>
  <c r="P29" i="3"/>
  <c r="P28" i="3"/>
  <c r="P27" i="3"/>
  <c r="P26" i="3"/>
  <c r="P25" i="3"/>
  <c r="P24" i="3"/>
  <c r="P23" i="3"/>
  <c r="N32" i="3"/>
  <c r="N31" i="3"/>
  <c r="N30" i="3"/>
  <c r="N29" i="3"/>
  <c r="N28" i="3"/>
  <c r="N27" i="3"/>
  <c r="N26" i="3"/>
  <c r="N25" i="3"/>
  <c r="N24" i="3"/>
  <c r="N23" i="3"/>
  <c r="L32" i="3"/>
  <c r="L31" i="3"/>
  <c r="L30" i="3"/>
  <c r="L29" i="3"/>
  <c r="L28" i="3"/>
  <c r="L27" i="3"/>
  <c r="L26" i="3"/>
  <c r="L25" i="3"/>
  <c r="L24" i="3"/>
  <c r="L23" i="3"/>
  <c r="J32" i="3"/>
  <c r="J31" i="3"/>
  <c r="J30" i="3"/>
  <c r="J29" i="3"/>
  <c r="J28" i="3"/>
  <c r="J27" i="3"/>
  <c r="J26" i="3"/>
  <c r="J25" i="3"/>
  <c r="J24" i="3"/>
  <c r="J23" i="3"/>
  <c r="H32" i="3"/>
  <c r="H31" i="3"/>
  <c r="H30" i="3"/>
  <c r="H29" i="3"/>
  <c r="H28" i="3"/>
  <c r="H27" i="3"/>
  <c r="H26" i="3"/>
  <c r="H25" i="3"/>
  <c r="H24" i="3"/>
  <c r="H23" i="3"/>
  <c r="F32" i="3"/>
  <c r="F31" i="3"/>
  <c r="F30" i="3"/>
  <c r="F29" i="3"/>
  <c r="F28" i="3"/>
  <c r="F27" i="3"/>
  <c r="F26" i="3"/>
  <c r="F25" i="3"/>
  <c r="F24" i="3"/>
  <c r="F23" i="3"/>
  <c r="D32" i="3"/>
  <c r="D31" i="3"/>
  <c r="D30" i="3"/>
  <c r="D29" i="3"/>
  <c r="D28" i="3"/>
  <c r="D27" i="3"/>
  <c r="D26" i="3"/>
  <c r="D25" i="3"/>
  <c r="D24" i="3"/>
  <c r="D23" i="3"/>
  <c r="X16" i="3"/>
  <c r="X15" i="3"/>
  <c r="X14" i="3"/>
  <c r="X13" i="3"/>
  <c r="X12" i="3"/>
  <c r="X11" i="3"/>
  <c r="X10" i="3"/>
  <c r="X9" i="3"/>
  <c r="X8" i="3"/>
  <c r="X7" i="3"/>
  <c r="T16" i="3"/>
  <c r="T15" i="3"/>
  <c r="T14" i="3"/>
  <c r="T13" i="3"/>
  <c r="T12" i="3"/>
  <c r="T11" i="3"/>
  <c r="T10" i="3"/>
  <c r="T9" i="3"/>
  <c r="T8" i="3"/>
  <c r="T7" i="3"/>
  <c r="N16" i="3"/>
  <c r="N15" i="3"/>
  <c r="N14" i="3"/>
  <c r="N13" i="3"/>
  <c r="N12" i="3"/>
  <c r="N11" i="3"/>
  <c r="N10" i="3"/>
  <c r="N9" i="3"/>
  <c r="N8" i="3"/>
  <c r="N7" i="3"/>
  <c r="J8" i="3"/>
  <c r="J9" i="3"/>
  <c r="J10" i="3"/>
  <c r="J11" i="3"/>
  <c r="J12" i="3"/>
  <c r="J13" i="3"/>
  <c r="J14" i="3"/>
  <c r="J15" i="3"/>
  <c r="J16" i="3"/>
  <c r="J7" i="3"/>
  <c r="F8" i="3"/>
  <c r="F9" i="3"/>
  <c r="F10" i="3"/>
  <c r="F11" i="3"/>
  <c r="F12" i="3"/>
  <c r="F13" i="3"/>
  <c r="F14" i="3"/>
  <c r="F15" i="3"/>
  <c r="F16" i="3"/>
  <c r="F7" i="3"/>
  <c r="F7" i="2"/>
  <c r="F24" i="2"/>
  <c r="F25" i="2"/>
  <c r="F26" i="2"/>
  <c r="F27" i="2"/>
  <c r="F28" i="2"/>
  <c r="F29" i="2"/>
  <c r="F30" i="2"/>
  <c r="F31" i="2"/>
  <c r="F32" i="2"/>
  <c r="F33" i="2"/>
  <c r="F23" i="2"/>
  <c r="F24" i="1"/>
  <c r="F25" i="1"/>
  <c r="F26" i="1"/>
  <c r="F27" i="1"/>
  <c r="F28" i="1"/>
  <c r="F29" i="1"/>
  <c r="F30" i="1"/>
  <c r="F31" i="1"/>
  <c r="F32" i="1"/>
  <c r="F33" i="1"/>
  <c r="F23" i="1"/>
  <c r="Z16" i="3"/>
  <c r="Z15" i="3"/>
  <c r="Z14" i="3"/>
  <c r="Z13" i="3"/>
  <c r="Z12" i="3"/>
  <c r="Z11" i="3"/>
  <c r="Z10" i="3"/>
  <c r="Z9" i="3"/>
  <c r="Z8" i="3"/>
  <c r="Z7" i="3"/>
  <c r="V16" i="3"/>
  <c r="V15" i="3"/>
  <c r="V14" i="3"/>
  <c r="V13" i="3"/>
  <c r="V12" i="3"/>
  <c r="V11" i="3"/>
  <c r="V10" i="3"/>
  <c r="V9" i="3"/>
  <c r="V8" i="3"/>
  <c r="V7" i="3"/>
  <c r="R16" i="3"/>
  <c r="R15" i="3"/>
  <c r="R14" i="3"/>
  <c r="R13" i="3"/>
  <c r="R12" i="3"/>
  <c r="R11" i="3"/>
  <c r="R10" i="3"/>
  <c r="R9" i="3"/>
  <c r="R8" i="3"/>
  <c r="R7" i="3"/>
  <c r="P16" i="3"/>
  <c r="P15" i="3"/>
  <c r="P14" i="3"/>
  <c r="P13" i="3"/>
  <c r="P12" i="3"/>
  <c r="P11" i="3"/>
  <c r="P10" i="3"/>
  <c r="P9" i="3"/>
  <c r="P8" i="3"/>
  <c r="P7" i="3"/>
  <c r="L16" i="3"/>
  <c r="L15" i="3"/>
  <c r="L14" i="3"/>
  <c r="L13" i="3"/>
  <c r="L12" i="3"/>
  <c r="L11" i="3"/>
  <c r="L10" i="3"/>
  <c r="L9" i="3"/>
  <c r="L8" i="3"/>
  <c r="L7" i="3"/>
  <c r="H16" i="3"/>
  <c r="H15" i="3"/>
  <c r="H14" i="3"/>
  <c r="H13" i="3"/>
  <c r="H12" i="3"/>
  <c r="H11" i="3"/>
  <c r="H10" i="3"/>
  <c r="H9" i="3"/>
  <c r="H8" i="3"/>
  <c r="H7" i="3"/>
  <c r="D8" i="3"/>
  <c r="D9" i="3"/>
  <c r="D10" i="3"/>
  <c r="D11" i="3"/>
  <c r="D12" i="3"/>
  <c r="D13" i="3"/>
  <c r="D14" i="3"/>
  <c r="D15" i="3"/>
  <c r="D16" i="3"/>
  <c r="D7" i="3"/>
  <c r="P32" i="2"/>
  <c r="V33" i="2"/>
  <c r="T33" i="2"/>
  <c r="R33" i="2"/>
  <c r="P33" i="2"/>
  <c r="N33" i="2"/>
  <c r="L33" i="2"/>
  <c r="J33" i="2"/>
  <c r="H33" i="2"/>
  <c r="V32" i="2"/>
  <c r="V31" i="2"/>
  <c r="V30" i="2"/>
  <c r="V29" i="2"/>
  <c r="V28" i="2"/>
  <c r="V27" i="2"/>
  <c r="V26" i="2"/>
  <c r="V25" i="2"/>
  <c r="V24" i="2"/>
  <c r="V23" i="2"/>
  <c r="T32" i="2"/>
  <c r="T31" i="2"/>
  <c r="T30" i="2"/>
  <c r="T29" i="2"/>
  <c r="T28" i="2"/>
  <c r="T27" i="2"/>
  <c r="T26" i="2"/>
  <c r="T25" i="2"/>
  <c r="T24" i="2"/>
  <c r="T23" i="2"/>
  <c r="R32" i="2"/>
  <c r="R31" i="2"/>
  <c r="R30" i="2"/>
  <c r="R29" i="2"/>
  <c r="R28" i="2"/>
  <c r="R27" i="2"/>
  <c r="R26" i="2"/>
  <c r="R25" i="2"/>
  <c r="R24" i="2"/>
  <c r="R23" i="2"/>
  <c r="P31" i="2"/>
  <c r="P30" i="2"/>
  <c r="P29" i="2"/>
  <c r="P28" i="2"/>
  <c r="P27" i="2"/>
  <c r="P26" i="2"/>
  <c r="P25" i="2"/>
  <c r="P24" i="2"/>
  <c r="P23" i="2"/>
  <c r="N32" i="2"/>
  <c r="N31" i="2"/>
  <c r="N30" i="2"/>
  <c r="N29" i="2"/>
  <c r="N28" i="2"/>
  <c r="N27" i="2"/>
  <c r="N26" i="2"/>
  <c r="N25" i="2"/>
  <c r="N24" i="2"/>
  <c r="N23" i="2"/>
  <c r="L32" i="2"/>
  <c r="L31" i="2"/>
  <c r="L30" i="2"/>
  <c r="L29" i="2"/>
  <c r="L28" i="2"/>
  <c r="L27" i="2"/>
  <c r="L26" i="2"/>
  <c r="L25" i="2"/>
  <c r="L24" i="2"/>
  <c r="L23" i="2"/>
  <c r="J32" i="2"/>
  <c r="J31" i="2"/>
  <c r="J30" i="2"/>
  <c r="J29" i="2"/>
  <c r="J28" i="2"/>
  <c r="J27" i="2"/>
  <c r="J26" i="2"/>
  <c r="J25" i="2"/>
  <c r="J24" i="2"/>
  <c r="J23" i="2"/>
  <c r="H32" i="2"/>
  <c r="H31" i="2"/>
  <c r="H30" i="2"/>
  <c r="H29" i="2"/>
  <c r="H28" i="2"/>
  <c r="H27" i="2"/>
  <c r="H26" i="2"/>
  <c r="H25" i="2"/>
  <c r="H24" i="2"/>
  <c r="H23" i="2"/>
  <c r="D33" i="2"/>
  <c r="D32" i="2"/>
  <c r="D31" i="2"/>
  <c r="D30" i="2"/>
  <c r="D29" i="2"/>
  <c r="D28" i="2"/>
  <c r="D27" i="2"/>
  <c r="D26" i="2"/>
  <c r="D25" i="2"/>
  <c r="D24" i="2"/>
  <c r="D23" i="2"/>
  <c r="X16" i="2"/>
  <c r="X15" i="2"/>
  <c r="X14" i="2"/>
  <c r="X13" i="2"/>
  <c r="X12" i="2"/>
  <c r="X11" i="2"/>
  <c r="X10" i="2"/>
  <c r="X9" i="2"/>
  <c r="X8" i="2"/>
  <c r="X7" i="2"/>
  <c r="T16" i="2"/>
  <c r="T15" i="2"/>
  <c r="T14" i="2"/>
  <c r="T13" i="2"/>
  <c r="T12" i="2"/>
  <c r="T11" i="2"/>
  <c r="T10" i="2"/>
  <c r="T9" i="2"/>
  <c r="T8" i="2"/>
  <c r="T7" i="2"/>
  <c r="N16" i="2"/>
  <c r="N15" i="2"/>
  <c r="N14" i="2"/>
  <c r="N13" i="2"/>
  <c r="N12" i="2"/>
  <c r="N11" i="2"/>
  <c r="N10" i="2"/>
  <c r="N9" i="2"/>
  <c r="N8" i="2"/>
  <c r="N7" i="2"/>
  <c r="J8" i="2"/>
  <c r="J9" i="2"/>
  <c r="J10" i="2"/>
  <c r="J11" i="2"/>
  <c r="J12" i="2"/>
  <c r="J13" i="2"/>
  <c r="J14" i="2"/>
  <c r="J15" i="2"/>
  <c r="J16" i="2"/>
  <c r="J7" i="2"/>
  <c r="F8" i="2"/>
  <c r="F9" i="2"/>
  <c r="F10" i="2"/>
  <c r="F11" i="2"/>
  <c r="F12" i="2"/>
  <c r="F13" i="2"/>
  <c r="F14" i="2"/>
  <c r="F15" i="2"/>
  <c r="F16" i="2"/>
  <c r="Z16" i="2"/>
  <c r="Z15" i="2"/>
  <c r="Z14" i="2"/>
  <c r="Z13" i="2"/>
  <c r="Z12" i="2"/>
  <c r="Z11" i="2"/>
  <c r="Z10" i="2"/>
  <c r="Z9" i="2"/>
  <c r="Z8" i="2"/>
  <c r="Z7" i="2"/>
  <c r="V16" i="2"/>
  <c r="V15" i="2"/>
  <c r="V14" i="2"/>
  <c r="V13" i="2"/>
  <c r="V12" i="2"/>
  <c r="V11" i="2"/>
  <c r="V10" i="2"/>
  <c r="V9" i="2"/>
  <c r="V8" i="2"/>
  <c r="V7" i="2"/>
  <c r="R16" i="2"/>
  <c r="R15" i="2"/>
  <c r="R14" i="2"/>
  <c r="R13" i="2"/>
  <c r="R12" i="2"/>
  <c r="R11" i="2"/>
  <c r="R10" i="2"/>
  <c r="R9" i="2"/>
  <c r="R8" i="2"/>
  <c r="R7" i="2"/>
  <c r="P16" i="2"/>
  <c r="P15" i="2"/>
  <c r="P14" i="2"/>
  <c r="P13" i="2"/>
  <c r="P12" i="2"/>
  <c r="P11" i="2"/>
  <c r="P10" i="2"/>
  <c r="P9" i="2"/>
  <c r="P8" i="2"/>
  <c r="P7" i="2"/>
  <c r="L16" i="2"/>
  <c r="L15" i="2"/>
  <c r="L14" i="2"/>
  <c r="L13" i="2"/>
  <c r="L12" i="2"/>
  <c r="L11" i="2"/>
  <c r="L10" i="2"/>
  <c r="L9" i="2"/>
  <c r="L8" i="2"/>
  <c r="L7" i="2"/>
  <c r="H16" i="2"/>
  <c r="H15" i="2"/>
  <c r="H14" i="2"/>
  <c r="H13" i="2"/>
  <c r="H12" i="2"/>
  <c r="H11" i="2"/>
  <c r="H10" i="2"/>
  <c r="H9" i="2"/>
  <c r="H8" i="2"/>
  <c r="H7" i="2"/>
  <c r="D8" i="2"/>
  <c r="D9" i="2"/>
  <c r="D10" i="2"/>
  <c r="D11" i="2"/>
  <c r="D12" i="2"/>
  <c r="D13" i="2"/>
  <c r="D14" i="2"/>
  <c r="D15" i="2"/>
  <c r="D16" i="2"/>
  <c r="D7" i="2"/>
  <c r="V33" i="1"/>
  <c r="V32" i="1"/>
  <c r="V31" i="1"/>
  <c r="V30" i="1"/>
  <c r="V29" i="1"/>
  <c r="V28" i="1"/>
  <c r="V27" i="1"/>
  <c r="V26" i="1"/>
  <c r="V25" i="1"/>
  <c r="V24" i="1"/>
  <c r="V23" i="1"/>
  <c r="T33" i="1"/>
  <c r="T32" i="1"/>
  <c r="T31" i="1"/>
  <c r="T30" i="1"/>
  <c r="T29" i="1"/>
  <c r="T28" i="1"/>
  <c r="T27" i="1"/>
  <c r="T26" i="1"/>
  <c r="T25" i="1"/>
  <c r="T24" i="1"/>
  <c r="T23" i="1"/>
  <c r="R33" i="1"/>
  <c r="R32" i="1"/>
  <c r="R31" i="1"/>
  <c r="R30" i="1"/>
  <c r="R29" i="1"/>
  <c r="R28" i="1"/>
  <c r="R27" i="1"/>
  <c r="R26" i="1"/>
  <c r="R25" i="1"/>
  <c r="R24" i="1"/>
  <c r="R23" i="1"/>
  <c r="P33" i="1"/>
  <c r="P32" i="1"/>
  <c r="P31" i="1"/>
  <c r="P30" i="1"/>
  <c r="P29" i="1"/>
  <c r="P28" i="1"/>
  <c r="P27" i="1"/>
  <c r="P26" i="1"/>
  <c r="P25" i="1"/>
  <c r="P24" i="1"/>
  <c r="P23" i="1"/>
  <c r="N33" i="1"/>
  <c r="L33" i="1"/>
  <c r="J33" i="1"/>
  <c r="H33" i="1"/>
  <c r="N32" i="1"/>
  <c r="N31" i="1"/>
  <c r="N30" i="1"/>
  <c r="N29" i="1"/>
  <c r="N28" i="1"/>
  <c r="N27" i="1"/>
  <c r="N26" i="1"/>
  <c r="N25" i="1"/>
  <c r="N24" i="1"/>
  <c r="N23" i="1"/>
  <c r="L32" i="1"/>
  <c r="L31" i="1"/>
  <c r="L30" i="1"/>
  <c r="L29" i="1"/>
  <c r="L28" i="1"/>
  <c r="L27" i="1"/>
  <c r="L26" i="1"/>
  <c r="L25" i="1"/>
  <c r="L24" i="1"/>
  <c r="L23" i="1"/>
  <c r="J32" i="1"/>
  <c r="J31" i="1"/>
  <c r="J30" i="1"/>
  <c r="J29" i="1"/>
  <c r="J28" i="1"/>
  <c r="J27" i="1"/>
  <c r="J26" i="1"/>
  <c r="J25" i="1"/>
  <c r="J24" i="1"/>
  <c r="J23" i="1"/>
  <c r="H32" i="1"/>
  <c r="H31" i="1"/>
  <c r="H30" i="1"/>
  <c r="H29" i="1"/>
  <c r="H28" i="1"/>
  <c r="H27" i="1"/>
  <c r="H26" i="1"/>
  <c r="H25" i="1"/>
  <c r="H24" i="1"/>
  <c r="H23" i="1"/>
  <c r="D33" i="1"/>
  <c r="D32" i="1"/>
  <c r="D31" i="1"/>
  <c r="D30" i="1"/>
  <c r="D29" i="1"/>
  <c r="D28" i="1"/>
  <c r="D27" i="1"/>
  <c r="D26" i="1"/>
  <c r="D25" i="1"/>
  <c r="D24" i="1"/>
  <c r="D23" i="1"/>
  <c r="X8" i="1"/>
  <c r="X9" i="1"/>
  <c r="X10" i="1"/>
  <c r="X11" i="1"/>
  <c r="X12" i="1"/>
  <c r="X13" i="1"/>
  <c r="X14" i="1"/>
  <c r="X15" i="1"/>
  <c r="X16" i="1"/>
  <c r="X7" i="1"/>
  <c r="Z16" i="1"/>
  <c r="Z15" i="1"/>
  <c r="Z14" i="1"/>
  <c r="Z13" i="1"/>
  <c r="Z12" i="1"/>
  <c r="Z11" i="1"/>
  <c r="Z10" i="1"/>
  <c r="Z9" i="1"/>
  <c r="Z8" i="1"/>
  <c r="Z7" i="1"/>
  <c r="V16" i="1"/>
  <c r="V15" i="1"/>
  <c r="V14" i="1"/>
  <c r="V13" i="1"/>
  <c r="V12" i="1"/>
  <c r="V11" i="1"/>
  <c r="V10" i="1"/>
  <c r="V9" i="1"/>
  <c r="V8" i="1"/>
  <c r="V7" i="1"/>
  <c r="T8" i="1"/>
  <c r="T9" i="1"/>
  <c r="T10" i="1"/>
  <c r="T11" i="1"/>
  <c r="T12" i="1"/>
  <c r="T13" i="1"/>
  <c r="T14" i="1"/>
  <c r="T15" i="1"/>
  <c r="T16" i="1"/>
  <c r="T7" i="1"/>
  <c r="N8" i="1"/>
  <c r="N9" i="1"/>
  <c r="N10" i="1"/>
  <c r="N11" i="1"/>
  <c r="N12" i="1"/>
  <c r="N13" i="1"/>
  <c r="N14" i="1"/>
  <c r="N15" i="1"/>
  <c r="N16" i="1"/>
  <c r="N7" i="1"/>
  <c r="D8" i="1"/>
  <c r="D9" i="1"/>
  <c r="D10" i="1"/>
  <c r="D11" i="1"/>
  <c r="D12" i="1"/>
  <c r="D13" i="1"/>
  <c r="D14" i="1"/>
  <c r="D15" i="1"/>
  <c r="D16" i="1"/>
  <c r="J8" i="1"/>
  <c r="J9" i="1"/>
  <c r="J10" i="1"/>
  <c r="J11" i="1"/>
  <c r="J12" i="1"/>
  <c r="J13" i="1"/>
  <c r="J14" i="1"/>
  <c r="J15" i="1"/>
  <c r="J16" i="1"/>
  <c r="J7" i="1"/>
  <c r="F8" i="1"/>
  <c r="F9" i="1"/>
  <c r="F10" i="1"/>
  <c r="F11" i="1"/>
  <c r="F12" i="1"/>
  <c r="F13" i="1"/>
  <c r="F14" i="1"/>
  <c r="F15" i="1"/>
  <c r="F16" i="1"/>
  <c r="F7" i="1"/>
  <c r="R16" i="1"/>
  <c r="R15" i="1"/>
  <c r="R14" i="1"/>
  <c r="R13" i="1"/>
  <c r="R12" i="1"/>
  <c r="R11" i="1"/>
  <c r="R10" i="1"/>
  <c r="R9" i="1"/>
  <c r="R8" i="1"/>
  <c r="R7" i="1"/>
  <c r="P16" i="1"/>
  <c r="P15" i="1"/>
  <c r="P14" i="1"/>
  <c r="P13" i="1"/>
  <c r="P12" i="1"/>
  <c r="P11" i="1"/>
  <c r="P10" i="1"/>
  <c r="P9" i="1"/>
  <c r="P8" i="1"/>
  <c r="P7" i="1"/>
  <c r="L16" i="1"/>
  <c r="L15" i="1"/>
  <c r="L14" i="1"/>
  <c r="L13" i="1"/>
  <c r="L12" i="1"/>
  <c r="L11" i="1"/>
  <c r="L10" i="1"/>
  <c r="L9" i="1"/>
  <c r="L8" i="1"/>
  <c r="L7" i="1"/>
  <c r="H16" i="1"/>
  <c r="H15" i="1"/>
  <c r="H14" i="1"/>
  <c r="H13" i="1"/>
  <c r="H12" i="1"/>
  <c r="H11" i="1"/>
  <c r="H10" i="1"/>
  <c r="H9" i="1"/>
  <c r="H8" i="1"/>
  <c r="H7" i="1"/>
  <c r="D7" i="1"/>
</calcChain>
</file>

<file path=xl/sharedStrings.xml><?xml version="1.0" encoding="utf-8"?>
<sst xmlns="http://schemas.openxmlformats.org/spreadsheetml/2006/main" count="300" uniqueCount="35">
  <si>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</si>
  <si>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</si>
  <si>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</si>
  <si>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</si>
  <si>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</si>
  <si>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</si>
  <si>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</si>
  <si>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</si>
  <si>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</si>
  <si>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</si>
  <si>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</si>
  <si>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</si>
  <si>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C5</t>
  </si>
  <si>
    <t>I1</t>
  </si>
  <si>
    <t>R4</t>
  </si>
  <si>
    <t>LA 5</t>
  </si>
  <si>
    <t>20</t>
  </si>
  <si>
    <t>IRIS</t>
  </si>
  <si>
    <t>TOPC</t>
  </si>
  <si>
    <t>I2</t>
  </si>
  <si>
    <t>FOCUS</t>
  </si>
  <si>
    <t>EXTRA</t>
  </si>
  <si>
    <t>RETE</t>
  </si>
  <si>
    <t>CINE34</t>
  </si>
  <si>
    <t>%</t>
  </si>
  <si>
    <t>ore</t>
  </si>
  <si>
    <r>
      <t xml:space="preserve">nov </t>
    </r>
    <r>
      <rPr>
        <b/>
        <sz val="8"/>
        <color rgb="FF000000"/>
        <rFont val="Calibri"/>
        <family val="2"/>
      </rPr>
      <t>(al 11/11/20)</t>
    </r>
  </si>
  <si>
    <t>TOTALE 2019</t>
  </si>
  <si>
    <t>TOTALE 2020</t>
  </si>
  <si>
    <t>2019 DIRITTI - 21.30/24.00</t>
  </si>
  <si>
    <t>2020 DIRITTI - 21.30/24.00</t>
  </si>
  <si>
    <t>2019 DIRITTI - 7.00/21.30</t>
  </si>
  <si>
    <t>2019 DIRITTI - 24 ORE</t>
  </si>
  <si>
    <t>2020 DIRITTI - 24 ORE</t>
  </si>
  <si>
    <t>2020 DIRITTI - 7.00/21.30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</si>
</sst>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9" formatCode="_(* #,##0.00_);_(* \(#,##0.00\);_(* &quot;-&quot;??_);_(@_)"/>
    <numFmt numFmtId="170" formatCode="_(* #,##0_);_(* \(#,##0\);_(* &quot;-&quot;_);_(@_)"/>
    <numFmt numFmtId="171" formatCode="_(&quot;$&quot;* #,##0.00_);_(&quot;$&quot;* \(#,##0.00\);_(&quot;$&quot;* &quot;-&quot;??_);_(@_)"/>
    <numFmt numFmtId="172" formatCode="_(&quot;$&quot;* #,##0_);_(&quot;$&quot;* \(#,##0\);_(&quot;$&quot;* &quot;-&quot;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theme="0"/>
      <name val="Calibri"/>
      <family val="2"/>
    </font>
    <font>
      <sz val="22"/>
      <color rgb="FFFF0000"/>
      <name val="Calibri"/>
      <family val="2"/>
      <scheme val="minor"/>
    </font>
    <font>
      <b/>
      <sz val="8"/>
      <color rgb="FF000000"/>
      <name val="Calibri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3" fillId="0" borderId="0" xfId="2"/>
    <xf numFmtId="0" fontId="0" fillId="0" borderId="0" xfId="0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center" vertical="center" wrapText="1"/>
    </xf>
    <xf numFmtId="0" fontId="3" fillId="0" borderId="1" xfId="2" applyBorder="1" applyAlignment="1">
      <alignment horizontal="center" vertical="center"/>
    </xf>
    <xf numFmtId="0" fontId="2" fillId="0" borderId="1" xfId="2" applyFont="1" applyFill="1" applyBorder="1" applyAlignment="1">
      <alignment horizontal="center" wrapText="1"/>
    </xf>
    <xf numFmtId="0" fontId="8" fillId="0" borderId="0" xfId="0" applyFont="1"/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/>
    </xf>
    <xf numFmtId="0" fontId="5" fillId="5" borderId="3" xfId="1" applyFont="1" applyFill="1" applyBorder="1" applyAlignment="1">
      <alignment horizontal="center"/>
    </xf>
    <xf numFmtId="0" fontId="0" fillId="0" borderId="0" xfId="0" applyAlignment="1"/>
  </cellXfs>
  <cellStyles count="3">
    <cellStyle name="Normale" xfId="0" builtinId="0"/>
    <cellStyle name="Normale_24 ORE" xfId="2" xr:uid="{9DE5F0FE-AE85-42C9-89E7-92263719B044}"/>
    <cellStyle name="Normale_Foglio1" xfId="1" xr:uid="{0045BE0F-3747-472A-878C-B833C246F1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55C35-BD97-4DD0-8F5B-0AF2A350A89F}">
  <dimension ref="B3:AC34"/>
  <sheetViews>
    <sheetView workbookViewId="0">
      <selection activeCell="AB21" sqref="AB21:AC22"/>
    </sheetView>
  </sheetViews>
  <sheetFormatPr defaultRowHeight="15" x14ac:dyDescent="0.25"/>
  <cols>
    <col min="2" max="2" width="10.140625" bestFit="1" customWidth="1"/>
    <col min="3" max="3" width="9.140625" style="5"/>
    <col min="4" max="4" width="6.140625" style="2" customWidth="1"/>
    <col min="5" max="5" width="9.140625" style="5"/>
    <col min="6" max="6" width="6.140625" customWidth="1"/>
    <col min="7" max="7" width="9.140625" style="5" customWidth="1"/>
    <col min="8" max="8" width="6.140625" customWidth="1"/>
    <col min="9" max="9" width="9.140625" style="5"/>
    <col min="10" max="10" width="6.140625" customWidth="1"/>
    <col min="11" max="11" width="9.140625" style="5"/>
    <col min="12" max="12" width="6.140625" customWidth="1"/>
    <col min="13" max="13" width="9.140625" style="5"/>
    <col min="14" max="14" width="6.140625" customWidth="1"/>
    <col min="15" max="15" width="9.140625" style="5"/>
    <col min="16" max="16" width="6.140625" customWidth="1"/>
    <col min="17" max="17" width="9.140625" style="5"/>
    <col min="18" max="18" width="6.140625" customWidth="1"/>
    <col min="19" max="19" width="9.140625" style="5"/>
    <col min="20" max="20" width="6.140625" customWidth="1"/>
    <col min="21" max="21" width="9.140625" style="5"/>
    <col min="22" max="22" width="6.140625" customWidth="1"/>
    <col min="23" max="23" width="9.140625" style="5"/>
    <col min="24" max="24" width="6.140625" customWidth="1"/>
    <col min="25" max="25" width="9.140625" style="5" customWidth="1"/>
    <col min="26" max="26" width="6.140625" customWidth="1"/>
    <col min="27" max="27" width="2.85546875" customWidth="1"/>
  </cols>
  <sheetData>
    <row r="3" spans="2:29" ht="28.5" x14ac:dyDescent="0.45">
      <c r="B3" s="14" t="s">
        <v>32</v>
      </c>
    </row>
    <row r="5" spans="2:29" s="24" customFormat="1" x14ac:dyDescent="0.25">
      <c r="B5" s="19" t="s">
        <v>22</v>
      </c>
      <c r="C5" s="17" t="s">
        <v>0</v>
      </c>
      <c r="D5" s="22"/>
      <c r="E5" s="17" t="s">
        <v>1</v>
      </c>
      <c r="F5" s="22"/>
      <c r="G5" s="17" t="s">
        <v>2</v>
      </c>
      <c r="H5" s="22"/>
      <c r="I5" s="17" t="s">
        <v>3</v>
      </c>
      <c r="J5" s="22"/>
      <c r="K5" s="17" t="s">
        <v>4</v>
      </c>
      <c r="L5" s="22"/>
      <c r="M5" s="17" t="s">
        <v>5</v>
      </c>
      <c r="N5" s="22"/>
      <c r="O5" s="17" t="s">
        <v>6</v>
      </c>
      <c r="P5" s="22"/>
      <c r="Q5" s="17" t="s">
        <v>7</v>
      </c>
      <c r="R5" s="22"/>
      <c r="S5" s="17" t="s">
        <v>8</v>
      </c>
      <c r="T5" s="22"/>
      <c r="U5" s="17" t="s">
        <v>9</v>
      </c>
      <c r="V5" s="22"/>
      <c r="W5" s="17" t="s">
        <v>10</v>
      </c>
      <c r="X5" s="22"/>
      <c r="Y5" s="17" t="s">
        <v>11</v>
      </c>
      <c r="Z5" s="22"/>
      <c r="AB5" s="20" t="s">
        <v>27</v>
      </c>
      <c r="AC5" s="23"/>
    </row>
    <row r="6" spans="2:29" x14ac:dyDescent="0.25">
      <c r="B6" s="21"/>
      <c r="C6" s="6" t="s">
        <v>25</v>
      </c>
      <c r="D6" s="7" t="s">
        <v>24</v>
      </c>
      <c r="E6" s="6" t="s">
        <v>25</v>
      </c>
      <c r="F6" s="7" t="s">
        <v>24</v>
      </c>
      <c r="G6" s="6" t="s">
        <v>25</v>
      </c>
      <c r="H6" s="7" t="s">
        <v>24</v>
      </c>
      <c r="I6" s="6" t="s">
        <v>25</v>
      </c>
      <c r="J6" s="7" t="s">
        <v>24</v>
      </c>
      <c r="K6" s="6" t="s">
        <v>25</v>
      </c>
      <c r="L6" s="7" t="s">
        <v>24</v>
      </c>
      <c r="M6" s="6" t="s">
        <v>25</v>
      </c>
      <c r="N6" s="7" t="s">
        <v>24</v>
      </c>
      <c r="O6" s="6" t="s">
        <v>25</v>
      </c>
      <c r="P6" s="7" t="s">
        <v>24</v>
      </c>
      <c r="Q6" s="6" t="s">
        <v>25</v>
      </c>
      <c r="R6" s="7" t="s">
        <v>24</v>
      </c>
      <c r="S6" s="6" t="s">
        <v>25</v>
      </c>
      <c r="T6" s="7" t="s">
        <v>24</v>
      </c>
      <c r="U6" s="6" t="s">
        <v>25</v>
      </c>
      <c r="V6" s="7" t="s">
        <v>24</v>
      </c>
      <c r="W6" s="6" t="s">
        <v>25</v>
      </c>
      <c r="X6" s="7" t="s">
        <v>24</v>
      </c>
      <c r="Y6" s="6" t="s">
        <v>25</v>
      </c>
      <c r="Z6" s="7" t="s">
        <v>24</v>
      </c>
      <c r="AB6" s="15" t="s">
        <v>25</v>
      </c>
      <c r="AC6" s="16" t="s">
        <v>24</v>
      </c>
    </row>
    <row r="7" spans="2:29" x14ac:dyDescent="0.25">
      <c r="B7" s="3" t="s">
        <v>12</v>
      </c>
      <c r="C7" s="8">
        <v>148</v>
      </c>
      <c r="D7" s="10">
        <f>C7*100/(31*24)</f>
        <v>19.892473118279568</v>
      </c>
      <c r="E7" s="8">
        <v>95</v>
      </c>
      <c r="F7" s="10">
        <f>E7*100/(28*24)</f>
        <v>14.136904761904763</v>
      </c>
      <c r="G7" s="8">
        <v>94</v>
      </c>
      <c r="H7" s="10">
        <f>G7*100/(31*24)</f>
        <v>12.634408602150538</v>
      </c>
      <c r="I7" s="8">
        <v>111</v>
      </c>
      <c r="J7" s="10">
        <f>I7*100/(30*24)</f>
        <v>15.416666666666666</v>
      </c>
      <c r="K7" s="8">
        <v>94</v>
      </c>
      <c r="L7" s="10">
        <f>K7*100/(31*24)</f>
        <v>12.634408602150538</v>
      </c>
      <c r="M7" s="8">
        <v>185</v>
      </c>
      <c r="N7" s="10">
        <f>M7*100/(30*24)</f>
        <v>25.694444444444443</v>
      </c>
      <c r="O7" s="8">
        <v>239</v>
      </c>
      <c r="P7" s="10">
        <f>O7*100/(31*24)</f>
        <v>32.123655913978496</v>
      </c>
      <c r="Q7" s="8">
        <v>277</v>
      </c>
      <c r="R7" s="10">
        <f>Q7*100/(31*24)</f>
        <v>37.231182795698928</v>
      </c>
      <c r="S7" s="8">
        <v>171</v>
      </c>
      <c r="T7" s="10">
        <f>S7*100/(30*24)</f>
        <v>23.75</v>
      </c>
      <c r="U7" s="8">
        <v>110</v>
      </c>
      <c r="V7" s="10">
        <f>U7*100/(31*24)</f>
        <v>14.78494623655914</v>
      </c>
      <c r="W7" s="8">
        <v>88</v>
      </c>
      <c r="X7" s="10">
        <f>W7*100/(30*24)</f>
        <v>12.222222222222221</v>
      </c>
      <c r="Y7" s="8">
        <v>154</v>
      </c>
      <c r="Z7" s="10">
        <f>Y7*100/(31*24)</f>
        <v>20.698924731182796</v>
      </c>
      <c r="AB7" s="8">
        <v>1771</v>
      </c>
      <c r="AC7" s="10">
        <f>AB7*100/(365*24)</f>
        <v>20.216894977168948</v>
      </c>
    </row>
    <row r="8" spans="2:29" x14ac:dyDescent="0.25">
      <c r="B8" s="3" t="s">
        <v>13</v>
      </c>
      <c r="C8" s="8">
        <v>554</v>
      </c>
      <c r="D8" s="10">
        <f t="shared" ref="D8:D16" si="0">C8*100/(31*24)</f>
        <v>74.462365591397855</v>
      </c>
      <c r="E8" s="8">
        <v>505</v>
      </c>
      <c r="F8" s="10">
        <f t="shared" ref="F8:F16" si="1">E8*100/(28*24)</f>
        <v>75.148809523809518</v>
      </c>
      <c r="G8" s="8">
        <v>537</v>
      </c>
      <c r="H8" s="10">
        <f t="shared" ref="H8" si="2">G8*100/(31*24)</f>
        <v>72.177419354838705</v>
      </c>
      <c r="I8" s="8">
        <v>511</v>
      </c>
      <c r="J8" s="10">
        <f t="shared" ref="J8:J16" si="3">I8*100/(30*24)</f>
        <v>70.972222222222229</v>
      </c>
      <c r="K8" s="8">
        <v>536</v>
      </c>
      <c r="L8" s="10">
        <f t="shared" ref="L8" si="4">K8*100/(31*24)</f>
        <v>72.043010752688176</v>
      </c>
      <c r="M8" s="8">
        <v>563</v>
      </c>
      <c r="N8" s="10">
        <f t="shared" ref="N8:N16" si="5">M8*100/(30*24)</f>
        <v>78.194444444444443</v>
      </c>
      <c r="O8" s="8">
        <v>576</v>
      </c>
      <c r="P8" s="10">
        <f t="shared" ref="P8" si="6">O8*100/(31*24)</f>
        <v>77.41935483870968</v>
      </c>
      <c r="Q8" s="8">
        <v>563</v>
      </c>
      <c r="R8" s="10">
        <f t="shared" ref="R8" si="7">Q8*100/(31*24)</f>
        <v>75.672043010752688</v>
      </c>
      <c r="S8" s="8">
        <v>563</v>
      </c>
      <c r="T8" s="10">
        <f t="shared" ref="T8:T16" si="8">S8*100/(30*24)</f>
        <v>78.194444444444443</v>
      </c>
      <c r="U8" s="8">
        <v>553</v>
      </c>
      <c r="V8" s="10">
        <f t="shared" ref="V8:V16" si="9">U8*100/(31*24)</f>
        <v>74.327956989247312</v>
      </c>
      <c r="W8" s="8">
        <v>531</v>
      </c>
      <c r="X8" s="10">
        <f t="shared" ref="X8:X16" si="10">W8*100/(30*24)</f>
        <v>73.75</v>
      </c>
      <c r="Y8" s="8">
        <v>526</v>
      </c>
      <c r="Z8" s="10">
        <f t="shared" ref="Z8:Z16" si="11">Y8*100/(31*24)</f>
        <v>70.6989247311828</v>
      </c>
      <c r="AB8" s="8">
        <v>6522</v>
      </c>
      <c r="AC8" s="10">
        <f t="shared" ref="AC8:AC16" si="12">AB8*100/(365*24)</f>
        <v>74.452054794520549</v>
      </c>
    </row>
    <row r="9" spans="2:29" x14ac:dyDescent="0.25">
      <c r="B9" s="3" t="s">
        <v>14</v>
      </c>
      <c r="C9" s="8">
        <v>344</v>
      </c>
      <c r="D9" s="10">
        <f t="shared" si="0"/>
        <v>46.236559139784944</v>
      </c>
      <c r="E9" s="8">
        <v>317</v>
      </c>
      <c r="F9" s="10">
        <f t="shared" si="1"/>
        <v>47.172619047619051</v>
      </c>
      <c r="G9" s="8">
        <v>345</v>
      </c>
      <c r="H9" s="10">
        <f t="shared" ref="H9" si="13">G9*100/(31*24)</f>
        <v>46.37096774193548</v>
      </c>
      <c r="I9" s="8">
        <v>352</v>
      </c>
      <c r="J9" s="10">
        <f t="shared" si="3"/>
        <v>48.888888888888886</v>
      </c>
      <c r="K9" s="8">
        <v>348</v>
      </c>
      <c r="L9" s="10">
        <f t="shared" ref="L9" si="14">K9*100/(31*24)</f>
        <v>46.774193548387096</v>
      </c>
      <c r="M9" s="8">
        <v>327</v>
      </c>
      <c r="N9" s="10">
        <f t="shared" si="5"/>
        <v>45.416666666666664</v>
      </c>
      <c r="O9" s="8">
        <v>370</v>
      </c>
      <c r="P9" s="10">
        <f t="shared" ref="P9" si="15">O9*100/(31*24)</f>
        <v>49.731182795698928</v>
      </c>
      <c r="Q9" s="8">
        <v>356</v>
      </c>
      <c r="R9" s="10">
        <f t="shared" ref="R9" si="16">Q9*100/(31*24)</f>
        <v>47.8494623655914</v>
      </c>
      <c r="S9" s="8">
        <v>353</v>
      </c>
      <c r="T9" s="10">
        <f t="shared" si="8"/>
        <v>49.027777777777779</v>
      </c>
      <c r="U9" s="8">
        <v>368</v>
      </c>
      <c r="V9" s="10">
        <f t="shared" si="9"/>
        <v>49.462365591397848</v>
      </c>
      <c r="W9" s="8">
        <v>345</v>
      </c>
      <c r="X9" s="10">
        <f t="shared" si="10"/>
        <v>47.916666666666664</v>
      </c>
      <c r="Y9" s="8">
        <v>341</v>
      </c>
      <c r="Z9" s="10">
        <f t="shared" si="11"/>
        <v>45.833333333333336</v>
      </c>
      <c r="AB9" s="8">
        <v>4171</v>
      </c>
      <c r="AC9" s="10">
        <f t="shared" si="12"/>
        <v>47.614155251141554</v>
      </c>
    </row>
    <row r="10" spans="2:29" x14ac:dyDescent="0.25">
      <c r="B10" s="3" t="s">
        <v>15</v>
      </c>
      <c r="C10" s="8">
        <v>439</v>
      </c>
      <c r="D10" s="10">
        <f t="shared" si="0"/>
        <v>59.005376344086024</v>
      </c>
      <c r="E10" s="8">
        <v>295</v>
      </c>
      <c r="F10" s="10">
        <f t="shared" si="1"/>
        <v>43.898809523809526</v>
      </c>
      <c r="G10" s="8">
        <v>335</v>
      </c>
      <c r="H10" s="10">
        <f t="shared" ref="H10" si="17">G10*100/(31*24)</f>
        <v>45.026881720430104</v>
      </c>
      <c r="I10" s="8">
        <v>399</v>
      </c>
      <c r="J10" s="10">
        <f t="shared" si="3"/>
        <v>55.416666666666664</v>
      </c>
      <c r="K10" s="8">
        <v>432</v>
      </c>
      <c r="L10" s="10">
        <f t="shared" ref="L10" si="18">K10*100/(31*24)</f>
        <v>58.064516129032256</v>
      </c>
      <c r="M10" s="8">
        <v>466</v>
      </c>
      <c r="N10" s="10">
        <f t="shared" si="5"/>
        <v>64.722222222222229</v>
      </c>
      <c r="O10" s="8">
        <v>539</v>
      </c>
      <c r="P10" s="10">
        <f t="shared" ref="P10" si="19">O10*100/(31*24)</f>
        <v>72.446236559139791</v>
      </c>
      <c r="Q10" s="8">
        <v>553</v>
      </c>
      <c r="R10" s="10">
        <f t="shared" ref="R10" si="20">Q10*100/(31*24)</f>
        <v>74.327956989247312</v>
      </c>
      <c r="S10" s="8">
        <v>499</v>
      </c>
      <c r="T10" s="10">
        <f t="shared" si="8"/>
        <v>69.305555555555557</v>
      </c>
      <c r="U10" s="8">
        <v>523</v>
      </c>
      <c r="V10" s="10">
        <f t="shared" si="9"/>
        <v>70.295698924731184</v>
      </c>
      <c r="W10" s="8">
        <v>450</v>
      </c>
      <c r="X10" s="10">
        <f t="shared" si="10"/>
        <v>62.5</v>
      </c>
      <c r="Y10" s="8">
        <v>449</v>
      </c>
      <c r="Z10" s="10">
        <f t="shared" si="11"/>
        <v>60.3494623655914</v>
      </c>
      <c r="AB10" s="8">
        <v>5386</v>
      </c>
      <c r="AC10" s="10">
        <f t="shared" si="12"/>
        <v>61.484018264840181</v>
      </c>
    </row>
    <row r="11" spans="2:29" x14ac:dyDescent="0.25">
      <c r="B11" s="3" t="s">
        <v>16</v>
      </c>
      <c r="C11" s="8">
        <v>684</v>
      </c>
      <c r="D11" s="10">
        <f t="shared" si="0"/>
        <v>91.935483870967744</v>
      </c>
      <c r="E11" s="8">
        <v>617</v>
      </c>
      <c r="F11" s="10">
        <f t="shared" si="1"/>
        <v>91.81547619047619</v>
      </c>
      <c r="G11" s="8">
        <v>664</v>
      </c>
      <c r="H11" s="10">
        <f t="shared" ref="H11" si="21">G11*100/(31*24)</f>
        <v>89.247311827956992</v>
      </c>
      <c r="I11" s="8">
        <v>618</v>
      </c>
      <c r="J11" s="10">
        <f t="shared" si="3"/>
        <v>85.833333333333329</v>
      </c>
      <c r="K11" s="8">
        <v>603</v>
      </c>
      <c r="L11" s="10">
        <f t="shared" ref="L11" si="22">K11*100/(31*24)</f>
        <v>81.048387096774192</v>
      </c>
      <c r="M11" s="8">
        <v>586</v>
      </c>
      <c r="N11" s="10">
        <f t="shared" si="5"/>
        <v>81.388888888888886</v>
      </c>
      <c r="O11" s="8">
        <v>632</v>
      </c>
      <c r="P11" s="10">
        <f t="shared" ref="P11" si="23">O11*100/(31*24)</f>
        <v>84.946236559139791</v>
      </c>
      <c r="Q11" s="8">
        <v>624</v>
      </c>
      <c r="R11" s="10">
        <f t="shared" ref="R11" si="24">Q11*100/(31*24)</f>
        <v>83.870967741935488</v>
      </c>
      <c r="S11" s="8">
        <v>589</v>
      </c>
      <c r="T11" s="10">
        <f t="shared" si="8"/>
        <v>81.805555555555557</v>
      </c>
      <c r="U11" s="8">
        <v>587</v>
      </c>
      <c r="V11" s="10">
        <f t="shared" si="9"/>
        <v>78.897849462365585</v>
      </c>
      <c r="W11" s="8">
        <v>580</v>
      </c>
      <c r="X11" s="10">
        <f t="shared" si="10"/>
        <v>80.555555555555557</v>
      </c>
      <c r="Y11" s="8">
        <v>613</v>
      </c>
      <c r="Z11" s="10">
        <f t="shared" si="11"/>
        <v>82.392473118279568</v>
      </c>
      <c r="AB11" s="8">
        <v>7404</v>
      </c>
      <c r="AC11" s="10">
        <f t="shared" si="12"/>
        <v>84.520547945205479</v>
      </c>
    </row>
    <row r="12" spans="2:29" x14ac:dyDescent="0.25">
      <c r="B12" s="3" t="s">
        <v>17</v>
      </c>
      <c r="C12" s="8">
        <v>711</v>
      </c>
      <c r="D12" s="10">
        <f t="shared" si="0"/>
        <v>95.564516129032256</v>
      </c>
      <c r="E12" s="8">
        <v>628</v>
      </c>
      <c r="F12" s="10">
        <f t="shared" si="1"/>
        <v>93.452380952380949</v>
      </c>
      <c r="G12" s="8">
        <v>695</v>
      </c>
      <c r="H12" s="10">
        <f t="shared" ref="H12" si="25">G12*100/(31*24)</f>
        <v>93.413978494623649</v>
      </c>
      <c r="I12" s="8">
        <v>678</v>
      </c>
      <c r="J12" s="10">
        <f t="shared" si="3"/>
        <v>94.166666666666671</v>
      </c>
      <c r="K12" s="8">
        <v>678</v>
      </c>
      <c r="L12" s="10">
        <f t="shared" ref="L12" si="26">K12*100/(31*24)</f>
        <v>91.129032258064512</v>
      </c>
      <c r="M12" s="8">
        <v>670</v>
      </c>
      <c r="N12" s="10">
        <f t="shared" si="5"/>
        <v>93.055555555555557</v>
      </c>
      <c r="O12" s="8">
        <v>678</v>
      </c>
      <c r="P12" s="10">
        <f t="shared" ref="P12" si="27">O12*100/(31*24)</f>
        <v>91.129032258064512</v>
      </c>
      <c r="Q12" s="8">
        <v>691</v>
      </c>
      <c r="R12" s="10">
        <f t="shared" ref="R12" si="28">Q12*100/(31*24)</f>
        <v>92.876344086021504</v>
      </c>
      <c r="S12" s="8">
        <v>673</v>
      </c>
      <c r="T12" s="10">
        <f t="shared" si="8"/>
        <v>93.472222222222229</v>
      </c>
      <c r="U12" s="8">
        <v>723</v>
      </c>
      <c r="V12" s="10">
        <f t="shared" si="9"/>
        <v>97.177419354838705</v>
      </c>
      <c r="W12" s="8">
        <v>688</v>
      </c>
      <c r="X12" s="10">
        <f t="shared" si="10"/>
        <v>95.555555555555557</v>
      </c>
      <c r="Y12" s="8">
        <v>717</v>
      </c>
      <c r="Z12" s="10">
        <f t="shared" si="11"/>
        <v>96.370967741935488</v>
      </c>
      <c r="AB12" s="8">
        <v>8235</v>
      </c>
      <c r="AC12" s="10">
        <f t="shared" si="12"/>
        <v>94.006849315068493</v>
      </c>
    </row>
    <row r="13" spans="2:29" x14ac:dyDescent="0.25">
      <c r="B13" s="3" t="s">
        <v>18</v>
      </c>
      <c r="C13" s="8">
        <v>720</v>
      </c>
      <c r="D13" s="10">
        <f t="shared" si="0"/>
        <v>96.774193548387103</v>
      </c>
      <c r="E13" s="8">
        <v>651</v>
      </c>
      <c r="F13" s="10">
        <f t="shared" si="1"/>
        <v>96.875</v>
      </c>
      <c r="G13" s="8">
        <v>723</v>
      </c>
      <c r="H13" s="10">
        <f t="shared" ref="H13" si="29">G13*100/(31*24)</f>
        <v>97.177419354838705</v>
      </c>
      <c r="I13" s="8">
        <v>700</v>
      </c>
      <c r="J13" s="10">
        <f t="shared" si="3"/>
        <v>97.222222222222229</v>
      </c>
      <c r="K13" s="8">
        <v>721</v>
      </c>
      <c r="L13" s="10">
        <f t="shared" ref="L13" si="30">K13*100/(31*24)</f>
        <v>96.908602150537632</v>
      </c>
      <c r="M13" s="8">
        <v>698</v>
      </c>
      <c r="N13" s="10">
        <f t="shared" si="5"/>
        <v>96.944444444444443</v>
      </c>
      <c r="O13" s="8">
        <v>706</v>
      </c>
      <c r="P13" s="10">
        <f t="shared" ref="P13" si="31">O13*100/(31*24)</f>
        <v>94.892473118279568</v>
      </c>
      <c r="Q13" s="8">
        <v>708</v>
      </c>
      <c r="R13" s="10">
        <f t="shared" ref="R13" si="32">Q13*100/(31*24)</f>
        <v>95.161290322580641</v>
      </c>
      <c r="S13" s="8">
        <v>643</v>
      </c>
      <c r="T13" s="10">
        <f t="shared" si="8"/>
        <v>89.305555555555557</v>
      </c>
      <c r="U13" s="8">
        <v>659</v>
      </c>
      <c r="V13" s="10">
        <f t="shared" si="9"/>
        <v>88.575268817204304</v>
      </c>
      <c r="W13" s="8">
        <v>670</v>
      </c>
      <c r="X13" s="10">
        <f t="shared" si="10"/>
        <v>93.055555555555557</v>
      </c>
      <c r="Y13" s="8">
        <v>707</v>
      </c>
      <c r="Z13" s="10">
        <f t="shared" si="11"/>
        <v>95.026881720430111</v>
      </c>
      <c r="AB13" s="8">
        <v>8309</v>
      </c>
      <c r="AC13" s="10">
        <f t="shared" si="12"/>
        <v>94.851598173515981</v>
      </c>
    </row>
    <row r="14" spans="2:29" x14ac:dyDescent="0.25">
      <c r="B14" s="3" t="s">
        <v>19</v>
      </c>
      <c r="C14" s="8">
        <v>503</v>
      </c>
      <c r="D14" s="10">
        <f t="shared" si="0"/>
        <v>67.607526881720432</v>
      </c>
      <c r="E14" s="8">
        <v>442</v>
      </c>
      <c r="F14" s="10">
        <f t="shared" si="1"/>
        <v>65.773809523809518</v>
      </c>
      <c r="G14" s="8">
        <v>487</v>
      </c>
      <c r="H14" s="10">
        <f t="shared" ref="H14" si="33">G14*100/(31*24)</f>
        <v>65.456989247311824</v>
      </c>
      <c r="I14" s="8">
        <v>484</v>
      </c>
      <c r="J14" s="10">
        <f t="shared" si="3"/>
        <v>67.222222222222229</v>
      </c>
      <c r="K14" s="8">
        <v>498</v>
      </c>
      <c r="L14" s="10">
        <f t="shared" ref="L14" si="34">K14*100/(31*24)</f>
        <v>66.935483870967744</v>
      </c>
      <c r="M14" s="8">
        <v>511</v>
      </c>
      <c r="N14" s="10">
        <f t="shared" si="5"/>
        <v>70.972222222222229</v>
      </c>
      <c r="O14" s="8">
        <v>517</v>
      </c>
      <c r="P14" s="10">
        <f t="shared" ref="P14" si="35">O14*100/(31*24)</f>
        <v>69.489247311827953</v>
      </c>
      <c r="Q14" s="8">
        <v>511</v>
      </c>
      <c r="R14" s="10">
        <f t="shared" ref="R14" si="36">Q14*100/(31*24)</f>
        <v>68.682795698924735</v>
      </c>
      <c r="S14" s="8">
        <v>505</v>
      </c>
      <c r="T14" s="10">
        <f t="shared" si="8"/>
        <v>70.138888888888886</v>
      </c>
      <c r="U14" s="8">
        <v>517</v>
      </c>
      <c r="V14" s="10">
        <f t="shared" si="9"/>
        <v>69.489247311827953</v>
      </c>
      <c r="W14" s="8">
        <v>518</v>
      </c>
      <c r="X14" s="10">
        <f t="shared" si="10"/>
        <v>71.944444444444443</v>
      </c>
      <c r="Y14" s="8">
        <v>541</v>
      </c>
      <c r="Z14" s="10">
        <f t="shared" si="11"/>
        <v>72.715053763440864</v>
      </c>
      <c r="AB14" s="8">
        <v>6039</v>
      </c>
      <c r="AC14" s="10">
        <f t="shared" si="12"/>
        <v>68.938356164383563</v>
      </c>
    </row>
    <row r="15" spans="2:29" x14ac:dyDescent="0.25">
      <c r="B15" s="3" t="s">
        <v>20</v>
      </c>
      <c r="C15" s="8">
        <v>732</v>
      </c>
      <c r="D15" s="10">
        <f t="shared" si="0"/>
        <v>98.387096774193552</v>
      </c>
      <c r="E15" s="8">
        <v>659</v>
      </c>
      <c r="F15" s="10">
        <f t="shared" si="1"/>
        <v>98.06547619047619</v>
      </c>
      <c r="G15" s="8">
        <v>675</v>
      </c>
      <c r="H15" s="10">
        <f t="shared" ref="H15" si="37">G15*100/(31*24)</f>
        <v>90.725806451612897</v>
      </c>
      <c r="I15" s="8">
        <v>647</v>
      </c>
      <c r="J15" s="10">
        <f t="shared" si="3"/>
        <v>89.861111111111114</v>
      </c>
      <c r="K15" s="8">
        <v>679</v>
      </c>
      <c r="L15" s="10">
        <f t="shared" ref="L15" si="38">K15*100/(31*24)</f>
        <v>91.263440860215056</v>
      </c>
      <c r="M15" s="8">
        <v>673</v>
      </c>
      <c r="N15" s="10">
        <f t="shared" si="5"/>
        <v>93.472222222222229</v>
      </c>
      <c r="O15" s="8">
        <v>690</v>
      </c>
      <c r="P15" s="10">
        <f t="shared" ref="P15" si="39">O15*100/(31*24)</f>
        <v>92.741935483870961</v>
      </c>
      <c r="Q15" s="8">
        <v>683</v>
      </c>
      <c r="R15" s="10">
        <f t="shared" ref="R15" si="40">Q15*100/(31*24)</f>
        <v>91.8010752688172</v>
      </c>
      <c r="S15" s="8">
        <v>644</v>
      </c>
      <c r="T15" s="10">
        <f t="shared" si="8"/>
        <v>89.444444444444443</v>
      </c>
      <c r="U15" s="8">
        <v>697</v>
      </c>
      <c r="V15" s="10">
        <f t="shared" si="9"/>
        <v>93.682795698924735</v>
      </c>
      <c r="W15" s="8">
        <v>663</v>
      </c>
      <c r="X15" s="10">
        <f t="shared" si="10"/>
        <v>92.083333333333329</v>
      </c>
      <c r="Y15" s="8">
        <v>694</v>
      </c>
      <c r="Z15" s="10">
        <f t="shared" si="11"/>
        <v>93.27956989247312</v>
      </c>
      <c r="AB15" s="8">
        <v>8141</v>
      </c>
      <c r="AC15" s="10">
        <f t="shared" si="12"/>
        <v>92.933789954337897</v>
      </c>
    </row>
    <row r="16" spans="2:29" x14ac:dyDescent="0.25">
      <c r="B16" s="3" t="s">
        <v>21</v>
      </c>
      <c r="C16" s="8">
        <v>6</v>
      </c>
      <c r="D16" s="10">
        <f t="shared" si="0"/>
        <v>0.80645161290322576</v>
      </c>
      <c r="E16" s="8">
        <v>1</v>
      </c>
      <c r="F16" s="10">
        <f t="shared" si="1"/>
        <v>0.14880952380952381</v>
      </c>
      <c r="G16" s="9"/>
      <c r="H16" s="10">
        <f t="shared" ref="H16" si="41">G16*100/(31*24)</f>
        <v>0</v>
      </c>
      <c r="I16" s="9"/>
      <c r="J16" s="10">
        <f t="shared" si="3"/>
        <v>0</v>
      </c>
      <c r="K16" s="9"/>
      <c r="L16" s="10">
        <f t="shared" ref="L16" si="42">K16*100/(31*24)</f>
        <v>0</v>
      </c>
      <c r="M16" s="9"/>
      <c r="N16" s="10">
        <f t="shared" si="5"/>
        <v>0</v>
      </c>
      <c r="O16" s="8">
        <v>0</v>
      </c>
      <c r="P16" s="10">
        <f t="shared" ref="P16" si="43">O16*100/(31*24)</f>
        <v>0</v>
      </c>
      <c r="Q16" s="8">
        <v>2</v>
      </c>
      <c r="R16" s="10">
        <f t="shared" ref="R16" si="44">Q16*100/(31*24)</f>
        <v>0.26881720430107525</v>
      </c>
      <c r="S16" s="8">
        <v>1</v>
      </c>
      <c r="T16" s="10">
        <f t="shared" si="8"/>
        <v>0.1388888888888889</v>
      </c>
      <c r="U16" s="9"/>
      <c r="V16" s="10">
        <f t="shared" si="9"/>
        <v>0</v>
      </c>
      <c r="W16" s="9"/>
      <c r="X16" s="10">
        <f t="shared" si="10"/>
        <v>0</v>
      </c>
      <c r="Y16" s="9"/>
      <c r="Z16" s="10">
        <f t="shared" si="11"/>
        <v>0</v>
      </c>
      <c r="AB16" s="9">
        <v>13</v>
      </c>
      <c r="AC16" s="10">
        <f t="shared" si="12"/>
        <v>0.14840182648401826</v>
      </c>
    </row>
    <row r="19" spans="2:29" ht="28.5" x14ac:dyDescent="0.45">
      <c r="B19" s="14" t="s">
        <v>33</v>
      </c>
    </row>
    <row r="20" spans="2:29" x14ac:dyDescent="0.25">
      <c r="Y20"/>
    </row>
    <row r="21" spans="2:29" s="24" customFormat="1" x14ac:dyDescent="0.25">
      <c r="B21" s="19" t="s">
        <v>22</v>
      </c>
      <c r="C21" s="17" t="s">
        <v>0</v>
      </c>
      <c r="D21" s="22"/>
      <c r="E21" s="17" t="s">
        <v>1</v>
      </c>
      <c r="F21" s="22"/>
      <c r="G21" s="17" t="s">
        <v>2</v>
      </c>
      <c r="H21" s="22"/>
      <c r="I21" s="17" t="s">
        <v>3</v>
      </c>
      <c r="J21" s="22"/>
      <c r="K21" s="17" t="s">
        <v>4</v>
      </c>
      <c r="L21" s="22"/>
      <c r="M21" s="17" t="s">
        <v>5</v>
      </c>
      <c r="N21" s="22"/>
      <c r="O21" s="17" t="s">
        <v>6</v>
      </c>
      <c r="P21" s="22"/>
      <c r="Q21" s="17" t="s">
        <v>7</v>
      </c>
      <c r="R21" s="22"/>
      <c r="S21" s="17" t="s">
        <v>8</v>
      </c>
      <c r="T21" s="22"/>
      <c r="U21" s="17" t="s">
        <v>9</v>
      </c>
      <c r="V21" s="22"/>
      <c r="W21" s="17" t="s">
        <v>26</v>
      </c>
      <c r="X21" s="18"/>
      <c r="AB21" s="20" t="s">
        <v>28</v>
      </c>
      <c r="AC21" s="23"/>
    </row>
    <row r="22" spans="2:29" s="24" customFormat="1" x14ac:dyDescent="0.25">
      <c r="B22" s="21"/>
      <c r="C22" s="6" t="s">
        <v>25</v>
      </c>
      <c r="D22" s="7" t="s">
        <v>24</v>
      </c>
      <c r="E22" s="6" t="s">
        <v>25</v>
      </c>
      <c r="F22" s="7" t="s">
        <v>24</v>
      </c>
      <c r="G22" s="6" t="s">
        <v>25</v>
      </c>
      <c r="H22" s="7" t="s">
        <v>24</v>
      </c>
      <c r="I22" s="6" t="s">
        <v>25</v>
      </c>
      <c r="J22" s="7" t="s">
        <v>24</v>
      </c>
      <c r="K22" s="6" t="s">
        <v>25</v>
      </c>
      <c r="L22" s="7" t="s">
        <v>24</v>
      </c>
      <c r="M22" s="6" t="s">
        <v>25</v>
      </c>
      <c r="N22" s="7" t="s">
        <v>24</v>
      </c>
      <c r="O22" s="6" t="s">
        <v>25</v>
      </c>
      <c r="P22" s="7" t="s">
        <v>24</v>
      </c>
      <c r="Q22" s="6" t="s">
        <v>25</v>
      </c>
      <c r="R22" s="7" t="s">
        <v>24</v>
      </c>
      <c r="S22" s="6" t="s">
        <v>25</v>
      </c>
      <c r="T22" s="7" t="s">
        <v>24</v>
      </c>
      <c r="U22" s="6" t="s">
        <v>25</v>
      </c>
      <c r="V22" s="7" t="s">
        <v>24</v>
      </c>
      <c r="W22" s="6" t="s">
        <v>25</v>
      </c>
      <c r="X22" s="7" t="s">
        <v>24</v>
      </c>
      <c r="AB22" s="15" t="s">
        <v>25</v>
      </c>
      <c r="AC22" s="16" t="s">
        <v>24</v>
      </c>
    </row>
    <row r="23" spans="2:29" x14ac:dyDescent="0.25">
      <c r="B23" s="13" t="s">
        <v>12</v>
      </c>
      <c r="C23" s="11">
        <v>146</v>
      </c>
      <c r="D23" s="10">
        <f>C23*100/(31*24)</f>
        <v>19.623655913978496</v>
      </c>
      <c r="E23" s="11">
        <v>95</v>
      </c>
      <c r="F23" s="10">
        <f>E23*100/(29*24)</f>
        <v>13.649425287356323</v>
      </c>
      <c r="G23" s="11">
        <v>106</v>
      </c>
      <c r="H23" s="10">
        <f>G23*100/(31*24)</f>
        <v>14.24731182795699</v>
      </c>
      <c r="I23" s="11">
        <v>123</v>
      </c>
      <c r="J23" s="10">
        <f>I23*100/(30*24)</f>
        <v>17.083333333333332</v>
      </c>
      <c r="K23" s="11">
        <v>117</v>
      </c>
      <c r="L23" s="10">
        <f>K23*100/(31*24)</f>
        <v>15.725806451612904</v>
      </c>
      <c r="M23" s="11">
        <v>183</v>
      </c>
      <c r="N23" s="10">
        <f>M23*100/(30*24)</f>
        <v>25.416666666666668</v>
      </c>
      <c r="O23" s="11">
        <v>244</v>
      </c>
      <c r="P23" s="10">
        <f>O23*100/(31*24)</f>
        <v>32.795698924731184</v>
      </c>
      <c r="Q23" s="11">
        <v>243</v>
      </c>
      <c r="R23" s="10">
        <f>Q23*100/(31*24)</f>
        <v>32.661290322580648</v>
      </c>
      <c r="S23" s="11">
        <v>134</v>
      </c>
      <c r="T23" s="10">
        <f>S23*100/(30*24)</f>
        <v>18.611111111111111</v>
      </c>
      <c r="U23" s="11">
        <v>84</v>
      </c>
      <c r="V23" s="10">
        <f>U23*100/(31*24)</f>
        <v>11.290322580645162</v>
      </c>
      <c r="W23" s="11">
        <v>29</v>
      </c>
      <c r="X23" s="10">
        <f>W23*100/(11*24)</f>
        <v>10.984848484848484</v>
      </c>
      <c r="Y23"/>
      <c r="AB23" s="8">
        <v>1508</v>
      </c>
      <c r="AC23" s="10">
        <f>AB23*100/(316*24)</f>
        <v>19.883966244725737</v>
      </c>
    </row>
    <row r="24" spans="2:29" x14ac:dyDescent="0.25">
      <c r="B24" s="13" t="s">
        <v>13</v>
      </c>
      <c r="C24" s="11">
        <v>521</v>
      </c>
      <c r="D24" s="10">
        <f t="shared" ref="D24:D33" si="45">C24*100/(31*24)</f>
        <v>70.026881720430111</v>
      </c>
      <c r="E24" s="11">
        <v>466</v>
      </c>
      <c r="F24" s="10">
        <f t="shared" ref="F24:F33" si="46">E24*100/(29*24)</f>
        <v>66.954022988505741</v>
      </c>
      <c r="G24" s="11">
        <v>545</v>
      </c>
      <c r="H24" s="10">
        <f t="shared" ref="H24:H33" si="47">G24*100/(31*24)</f>
        <v>73.252688172043008</v>
      </c>
      <c r="I24" s="11">
        <v>554</v>
      </c>
      <c r="J24" s="10">
        <f t="shared" ref="J24:J33" si="48">I24*100/(30*24)</f>
        <v>76.944444444444443</v>
      </c>
      <c r="K24" s="11">
        <v>575</v>
      </c>
      <c r="L24" s="10">
        <f t="shared" ref="L24:L33" si="49">K24*100/(31*24)</f>
        <v>77.284946236559136</v>
      </c>
      <c r="M24" s="11">
        <v>551</v>
      </c>
      <c r="N24" s="10">
        <f t="shared" ref="N24:N33" si="50">M24*100/(30*24)</f>
        <v>76.527777777777771</v>
      </c>
      <c r="O24" s="11">
        <v>575</v>
      </c>
      <c r="P24" s="10">
        <f t="shared" ref="P24:P32" si="51">O24*100/(31*24)</f>
        <v>77.284946236559136</v>
      </c>
      <c r="Q24" s="11">
        <v>566</v>
      </c>
      <c r="R24" s="10">
        <f t="shared" ref="R24:R32" si="52">Q24*100/(31*24)</f>
        <v>76.075268817204304</v>
      </c>
      <c r="S24" s="11">
        <v>547</v>
      </c>
      <c r="T24" s="10">
        <f t="shared" ref="T24:T32" si="53">S24*100/(30*24)</f>
        <v>75.972222222222229</v>
      </c>
      <c r="U24" s="11">
        <v>516</v>
      </c>
      <c r="V24" s="10">
        <f t="shared" ref="V24:V32" si="54">U24*100/(31*24)</f>
        <v>69.354838709677423</v>
      </c>
      <c r="W24" s="11">
        <v>189</v>
      </c>
      <c r="X24" s="10">
        <f t="shared" ref="X24:X32" si="55">W24*100/(11*24)</f>
        <v>71.590909090909093</v>
      </c>
      <c r="Y24"/>
      <c r="AB24" s="8">
        <v>5609</v>
      </c>
      <c r="AC24" s="10">
        <f t="shared" ref="AC24:AC33" si="56">AB24*100/(316*24)</f>
        <v>73.958333333333329</v>
      </c>
    </row>
    <row r="25" spans="2:29" x14ac:dyDescent="0.25">
      <c r="B25" s="13" t="s">
        <v>14</v>
      </c>
      <c r="C25" s="11">
        <v>345</v>
      </c>
      <c r="D25" s="10">
        <f t="shared" si="45"/>
        <v>46.37096774193548</v>
      </c>
      <c r="E25" s="11">
        <v>312</v>
      </c>
      <c r="F25" s="10">
        <f t="shared" si="46"/>
        <v>44.827586206896555</v>
      </c>
      <c r="G25" s="11">
        <v>331</v>
      </c>
      <c r="H25" s="10">
        <f t="shared" si="47"/>
        <v>44.48924731182796</v>
      </c>
      <c r="I25" s="11">
        <v>328</v>
      </c>
      <c r="J25" s="10">
        <f t="shared" si="48"/>
        <v>45.555555555555557</v>
      </c>
      <c r="K25" s="11">
        <v>341</v>
      </c>
      <c r="L25" s="10">
        <f t="shared" si="49"/>
        <v>45.833333333333336</v>
      </c>
      <c r="M25" s="11">
        <v>323</v>
      </c>
      <c r="N25" s="10">
        <f t="shared" si="50"/>
        <v>44.861111111111114</v>
      </c>
      <c r="O25" s="11">
        <v>334</v>
      </c>
      <c r="P25" s="10">
        <f t="shared" si="51"/>
        <v>44.892473118279568</v>
      </c>
      <c r="Q25" s="11">
        <v>376</v>
      </c>
      <c r="R25" s="10">
        <f t="shared" si="52"/>
        <v>50.537634408602152</v>
      </c>
      <c r="S25" s="11">
        <v>332</v>
      </c>
      <c r="T25" s="10">
        <f t="shared" si="53"/>
        <v>46.111111111111114</v>
      </c>
      <c r="U25" s="11">
        <v>331</v>
      </c>
      <c r="V25" s="10">
        <f t="shared" si="54"/>
        <v>44.48924731182796</v>
      </c>
      <c r="W25" s="11">
        <v>120</v>
      </c>
      <c r="X25" s="10">
        <f t="shared" si="55"/>
        <v>45.454545454545453</v>
      </c>
      <c r="Y25"/>
      <c r="AB25" s="8">
        <v>3477</v>
      </c>
      <c r="AC25" s="10">
        <f t="shared" si="56"/>
        <v>45.846518987341774</v>
      </c>
    </row>
    <row r="26" spans="2:29" x14ac:dyDescent="0.25">
      <c r="B26" s="13" t="s">
        <v>15</v>
      </c>
      <c r="C26" s="11">
        <v>429</v>
      </c>
      <c r="D26" s="10">
        <f t="shared" si="45"/>
        <v>57.661290322580648</v>
      </c>
      <c r="E26" s="11">
        <v>372</v>
      </c>
      <c r="F26" s="10">
        <f t="shared" si="46"/>
        <v>53.448275862068968</v>
      </c>
      <c r="G26" s="11">
        <v>424</v>
      </c>
      <c r="H26" s="10">
        <f t="shared" si="47"/>
        <v>56.98924731182796</v>
      </c>
      <c r="I26" s="11">
        <v>479</v>
      </c>
      <c r="J26" s="10">
        <f t="shared" si="48"/>
        <v>66.527777777777771</v>
      </c>
      <c r="K26" s="11">
        <v>485</v>
      </c>
      <c r="L26" s="10">
        <f t="shared" si="49"/>
        <v>65.188172043010752</v>
      </c>
      <c r="M26" s="11">
        <v>433</v>
      </c>
      <c r="N26" s="10">
        <f t="shared" si="50"/>
        <v>60.138888888888886</v>
      </c>
      <c r="O26" s="11">
        <v>409</v>
      </c>
      <c r="P26" s="10">
        <f t="shared" si="51"/>
        <v>54.973118279569896</v>
      </c>
      <c r="Q26" s="11">
        <v>431</v>
      </c>
      <c r="R26" s="10">
        <f t="shared" si="52"/>
        <v>57.93010752688172</v>
      </c>
      <c r="S26" s="11">
        <v>404</v>
      </c>
      <c r="T26" s="10">
        <f t="shared" si="53"/>
        <v>56.111111111111114</v>
      </c>
      <c r="U26" s="11">
        <v>363</v>
      </c>
      <c r="V26" s="10">
        <f t="shared" si="54"/>
        <v>48.79032258064516</v>
      </c>
      <c r="W26" s="11">
        <v>148</v>
      </c>
      <c r="X26" s="10">
        <f t="shared" si="55"/>
        <v>56.060606060606062</v>
      </c>
      <c r="Z26" s="4"/>
      <c r="AB26" s="8">
        <v>4381</v>
      </c>
      <c r="AC26" s="10">
        <f t="shared" si="56"/>
        <v>57.766350210970465</v>
      </c>
    </row>
    <row r="27" spans="2:29" x14ac:dyDescent="0.25">
      <c r="B27" s="13" t="s">
        <v>16</v>
      </c>
      <c r="C27" s="11">
        <v>654</v>
      </c>
      <c r="D27" s="10">
        <f t="shared" si="45"/>
        <v>87.903225806451616</v>
      </c>
      <c r="E27" s="11">
        <v>586</v>
      </c>
      <c r="F27" s="10">
        <f t="shared" si="46"/>
        <v>84.195402298850581</v>
      </c>
      <c r="G27" s="11">
        <v>640</v>
      </c>
      <c r="H27" s="10">
        <f t="shared" si="47"/>
        <v>86.021505376344081</v>
      </c>
      <c r="I27" s="11">
        <v>656</v>
      </c>
      <c r="J27" s="10">
        <f t="shared" si="48"/>
        <v>91.111111111111114</v>
      </c>
      <c r="K27" s="11">
        <v>693</v>
      </c>
      <c r="L27" s="10">
        <f t="shared" si="49"/>
        <v>93.145161290322577</v>
      </c>
      <c r="M27" s="11">
        <v>651</v>
      </c>
      <c r="N27" s="10">
        <f t="shared" si="50"/>
        <v>90.416666666666671</v>
      </c>
      <c r="O27" s="11">
        <v>663</v>
      </c>
      <c r="P27" s="10">
        <f t="shared" si="51"/>
        <v>89.112903225806448</v>
      </c>
      <c r="Q27" s="11">
        <v>620</v>
      </c>
      <c r="R27" s="10">
        <f t="shared" si="52"/>
        <v>83.333333333333329</v>
      </c>
      <c r="S27" s="11">
        <v>627</v>
      </c>
      <c r="T27" s="10">
        <f t="shared" si="53"/>
        <v>87.083333333333329</v>
      </c>
      <c r="U27" s="11">
        <v>629</v>
      </c>
      <c r="V27" s="10">
        <f t="shared" si="54"/>
        <v>84.543010752688176</v>
      </c>
      <c r="W27" s="11">
        <v>247</v>
      </c>
      <c r="X27" s="10">
        <f t="shared" si="55"/>
        <v>93.560606060606062</v>
      </c>
      <c r="Z27" s="4"/>
      <c r="AB27" s="8">
        <v>6672</v>
      </c>
      <c r="AC27" s="10">
        <f t="shared" si="56"/>
        <v>87.974683544303801</v>
      </c>
    </row>
    <row r="28" spans="2:29" x14ac:dyDescent="0.25">
      <c r="B28" s="13" t="s">
        <v>17</v>
      </c>
      <c r="C28" s="11">
        <v>714</v>
      </c>
      <c r="D28" s="10">
        <f t="shared" si="45"/>
        <v>95.967741935483872</v>
      </c>
      <c r="E28" s="11">
        <v>666</v>
      </c>
      <c r="F28" s="10">
        <f t="shared" si="46"/>
        <v>95.689655172413794</v>
      </c>
      <c r="G28" s="11">
        <v>711</v>
      </c>
      <c r="H28" s="10">
        <f t="shared" si="47"/>
        <v>95.564516129032256</v>
      </c>
      <c r="I28" s="11">
        <v>681</v>
      </c>
      <c r="J28" s="10">
        <f t="shared" si="48"/>
        <v>94.583333333333329</v>
      </c>
      <c r="K28" s="11">
        <v>717</v>
      </c>
      <c r="L28" s="10">
        <f t="shared" si="49"/>
        <v>96.370967741935488</v>
      </c>
      <c r="M28" s="11">
        <v>701</v>
      </c>
      <c r="N28" s="10">
        <f t="shared" si="50"/>
        <v>97.361111111111114</v>
      </c>
      <c r="O28" s="11">
        <v>717</v>
      </c>
      <c r="P28" s="10">
        <f t="shared" si="51"/>
        <v>96.370967741935488</v>
      </c>
      <c r="Q28" s="11">
        <v>705</v>
      </c>
      <c r="R28" s="10">
        <f t="shared" si="52"/>
        <v>94.758064516129039</v>
      </c>
      <c r="S28" s="11">
        <v>691</v>
      </c>
      <c r="T28" s="10">
        <f t="shared" si="53"/>
        <v>95.972222222222229</v>
      </c>
      <c r="U28" s="11">
        <v>711</v>
      </c>
      <c r="V28" s="10">
        <f t="shared" si="54"/>
        <v>95.564516129032256</v>
      </c>
      <c r="W28" s="11">
        <v>253</v>
      </c>
      <c r="X28" s="10">
        <f t="shared" si="55"/>
        <v>95.833333333333329</v>
      </c>
      <c r="Z28" s="4"/>
      <c r="AB28" s="8">
        <v>7271</v>
      </c>
      <c r="AC28" s="10">
        <f t="shared" si="56"/>
        <v>95.872890295358644</v>
      </c>
    </row>
    <row r="29" spans="2:29" x14ac:dyDescent="0.25">
      <c r="B29" s="13" t="s">
        <v>23</v>
      </c>
      <c r="C29" s="11">
        <v>279</v>
      </c>
      <c r="D29" s="10">
        <f t="shared" si="45"/>
        <v>37.5</v>
      </c>
      <c r="E29" s="11">
        <v>677</v>
      </c>
      <c r="F29" s="10">
        <f t="shared" si="46"/>
        <v>97.270114942528735</v>
      </c>
      <c r="G29" s="11">
        <v>722</v>
      </c>
      <c r="H29" s="10">
        <f t="shared" si="47"/>
        <v>97.043010752688176</v>
      </c>
      <c r="I29" s="11">
        <v>699</v>
      </c>
      <c r="J29" s="10">
        <f t="shared" si="48"/>
        <v>97.083333333333329</v>
      </c>
      <c r="K29" s="11">
        <v>722</v>
      </c>
      <c r="L29" s="10">
        <f t="shared" si="49"/>
        <v>97.043010752688176</v>
      </c>
      <c r="M29" s="11">
        <v>694</v>
      </c>
      <c r="N29" s="10">
        <f t="shared" si="50"/>
        <v>96.388888888888886</v>
      </c>
      <c r="O29" s="11">
        <v>713</v>
      </c>
      <c r="P29" s="10">
        <f t="shared" si="51"/>
        <v>95.833333333333329</v>
      </c>
      <c r="Q29" s="11">
        <v>701</v>
      </c>
      <c r="R29" s="10">
        <f t="shared" si="52"/>
        <v>94.22043010752688</v>
      </c>
      <c r="S29" s="11">
        <v>684</v>
      </c>
      <c r="T29" s="10">
        <f t="shared" si="53"/>
        <v>95</v>
      </c>
      <c r="U29" s="11">
        <v>723</v>
      </c>
      <c r="V29" s="10">
        <f t="shared" si="54"/>
        <v>97.177419354838705</v>
      </c>
      <c r="W29" s="11">
        <v>271</v>
      </c>
      <c r="X29" s="10">
        <f t="shared" si="55"/>
        <v>102.65151515151516</v>
      </c>
      <c r="Z29" s="4"/>
      <c r="AB29" s="8">
        <v>6891</v>
      </c>
      <c r="AC29" s="10">
        <f t="shared" si="56"/>
        <v>90.862341772151893</v>
      </c>
    </row>
    <row r="30" spans="2:29" x14ac:dyDescent="0.25">
      <c r="B30" s="13" t="s">
        <v>18</v>
      </c>
      <c r="C30" s="11">
        <v>705</v>
      </c>
      <c r="D30" s="10">
        <f t="shared" si="45"/>
        <v>94.758064516129039</v>
      </c>
      <c r="E30" s="11">
        <v>665</v>
      </c>
      <c r="F30" s="10">
        <f t="shared" si="46"/>
        <v>95.545977011494259</v>
      </c>
      <c r="G30" s="11">
        <v>693</v>
      </c>
      <c r="H30" s="10">
        <f t="shared" si="47"/>
        <v>93.145161290322577</v>
      </c>
      <c r="I30" s="11">
        <v>659</v>
      </c>
      <c r="J30" s="10">
        <f t="shared" si="48"/>
        <v>91.527777777777771</v>
      </c>
      <c r="K30" s="11">
        <v>667</v>
      </c>
      <c r="L30" s="10">
        <f t="shared" si="49"/>
        <v>89.650537634408607</v>
      </c>
      <c r="M30" s="11">
        <v>682</v>
      </c>
      <c r="N30" s="10">
        <f t="shared" si="50"/>
        <v>94.722222222222229</v>
      </c>
      <c r="O30" s="11">
        <v>702</v>
      </c>
      <c r="P30" s="10">
        <f t="shared" si="51"/>
        <v>94.354838709677423</v>
      </c>
      <c r="Q30" s="11">
        <v>666</v>
      </c>
      <c r="R30" s="10">
        <f t="shared" si="52"/>
        <v>89.516129032258064</v>
      </c>
      <c r="S30" s="11">
        <v>657</v>
      </c>
      <c r="T30" s="10">
        <f t="shared" si="53"/>
        <v>91.25</v>
      </c>
      <c r="U30" s="11">
        <v>693</v>
      </c>
      <c r="V30" s="10">
        <f t="shared" si="54"/>
        <v>93.145161290322577</v>
      </c>
      <c r="W30" s="11">
        <v>260</v>
      </c>
      <c r="X30" s="10">
        <f t="shared" si="55"/>
        <v>98.484848484848484</v>
      </c>
      <c r="Z30" s="4"/>
      <c r="AB30" s="8">
        <v>7055</v>
      </c>
      <c r="AC30" s="10">
        <f t="shared" si="56"/>
        <v>93.024789029535867</v>
      </c>
    </row>
    <row r="31" spans="2:29" x14ac:dyDescent="0.25">
      <c r="B31" s="13" t="s">
        <v>19</v>
      </c>
      <c r="C31" s="11">
        <v>545</v>
      </c>
      <c r="D31" s="10">
        <f t="shared" si="45"/>
        <v>73.252688172043008</v>
      </c>
      <c r="E31" s="11">
        <v>504</v>
      </c>
      <c r="F31" s="10">
        <f t="shared" si="46"/>
        <v>72.41379310344827</v>
      </c>
      <c r="G31" s="11">
        <v>527</v>
      </c>
      <c r="H31" s="10">
        <f t="shared" si="47"/>
        <v>70.833333333333329</v>
      </c>
      <c r="I31" s="11">
        <v>519</v>
      </c>
      <c r="J31" s="10">
        <f t="shared" si="48"/>
        <v>72.083333333333329</v>
      </c>
      <c r="K31" s="11">
        <v>565</v>
      </c>
      <c r="L31" s="10">
        <f t="shared" si="49"/>
        <v>75.94086021505376</v>
      </c>
      <c r="M31" s="11">
        <v>544</v>
      </c>
      <c r="N31" s="10">
        <f t="shared" si="50"/>
        <v>75.555555555555557</v>
      </c>
      <c r="O31" s="11">
        <v>567</v>
      </c>
      <c r="P31" s="10">
        <f t="shared" si="51"/>
        <v>76.209677419354833</v>
      </c>
      <c r="Q31" s="11">
        <v>557</v>
      </c>
      <c r="R31" s="10">
        <f t="shared" si="52"/>
        <v>74.865591397849457</v>
      </c>
      <c r="S31" s="11">
        <v>523</v>
      </c>
      <c r="T31" s="10">
        <f t="shared" si="53"/>
        <v>72.638888888888886</v>
      </c>
      <c r="U31" s="11">
        <v>548</v>
      </c>
      <c r="V31" s="10">
        <f t="shared" si="54"/>
        <v>73.655913978494624</v>
      </c>
      <c r="W31" s="11">
        <v>208</v>
      </c>
      <c r="X31" s="10">
        <f t="shared" si="55"/>
        <v>78.787878787878782</v>
      </c>
      <c r="Z31" s="4"/>
      <c r="AB31" s="8">
        <v>5613</v>
      </c>
      <c r="AC31" s="10">
        <f t="shared" si="56"/>
        <v>74.011075949367083</v>
      </c>
    </row>
    <row r="32" spans="2:29" x14ac:dyDescent="0.25">
      <c r="B32" s="13" t="s">
        <v>20</v>
      </c>
      <c r="C32" s="11">
        <v>697</v>
      </c>
      <c r="D32" s="10">
        <f t="shared" si="45"/>
        <v>93.682795698924735</v>
      </c>
      <c r="E32" s="11">
        <v>665</v>
      </c>
      <c r="F32" s="10">
        <f t="shared" si="46"/>
        <v>95.545977011494259</v>
      </c>
      <c r="G32" s="11">
        <v>728</v>
      </c>
      <c r="H32" s="10">
        <f t="shared" si="47"/>
        <v>97.849462365591393</v>
      </c>
      <c r="I32" s="11">
        <v>707</v>
      </c>
      <c r="J32" s="10">
        <f t="shared" si="48"/>
        <v>98.194444444444443</v>
      </c>
      <c r="K32" s="11">
        <v>727</v>
      </c>
      <c r="L32" s="10">
        <f t="shared" si="49"/>
        <v>97.715053763440864</v>
      </c>
      <c r="M32" s="11">
        <v>709</v>
      </c>
      <c r="N32" s="10">
        <f t="shared" si="50"/>
        <v>98.472222222222229</v>
      </c>
      <c r="O32" s="11">
        <v>742</v>
      </c>
      <c r="P32" s="10">
        <f t="shared" si="51"/>
        <v>99.731182795698928</v>
      </c>
      <c r="Q32" s="11">
        <v>724</v>
      </c>
      <c r="R32" s="10">
        <f t="shared" si="52"/>
        <v>97.311827956989248</v>
      </c>
      <c r="S32" s="11">
        <v>697</v>
      </c>
      <c r="T32" s="10">
        <f t="shared" si="53"/>
        <v>96.805555555555557</v>
      </c>
      <c r="U32" s="11">
        <v>709</v>
      </c>
      <c r="V32" s="10">
        <f t="shared" si="54"/>
        <v>95.295698924731184</v>
      </c>
      <c r="W32" s="11">
        <v>258</v>
      </c>
      <c r="X32" s="10">
        <f t="shared" si="55"/>
        <v>97.727272727272734</v>
      </c>
      <c r="Z32" s="4"/>
      <c r="AB32" s="9">
        <v>7368</v>
      </c>
      <c r="AC32" s="10">
        <f t="shared" si="56"/>
        <v>97.151898734177209</v>
      </c>
    </row>
    <row r="33" spans="2:29" x14ac:dyDescent="0.25">
      <c r="B33" s="13" t="s">
        <v>21</v>
      </c>
      <c r="C33" s="12"/>
      <c r="D33" s="10">
        <f t="shared" si="45"/>
        <v>0</v>
      </c>
      <c r="E33" s="12"/>
      <c r="F33" s="10">
        <f t="shared" si="46"/>
        <v>0</v>
      </c>
      <c r="G33" s="12"/>
      <c r="H33" s="10">
        <f t="shared" si="47"/>
        <v>0</v>
      </c>
      <c r="I33" s="11">
        <v>10</v>
      </c>
      <c r="J33" s="10">
        <f t="shared" si="48"/>
        <v>1.3888888888888888</v>
      </c>
      <c r="K33" s="11">
        <v>1</v>
      </c>
      <c r="L33" s="10">
        <f t="shared" si="49"/>
        <v>0.13440860215053763</v>
      </c>
      <c r="M33" s="11">
        <v>1</v>
      </c>
      <c r="N33" s="10">
        <f t="shared" si="50"/>
        <v>0.1388888888888889</v>
      </c>
      <c r="O33" s="12"/>
      <c r="P33" s="10">
        <f>O33*100/(31*24)</f>
        <v>0</v>
      </c>
      <c r="Q33" s="11">
        <v>2</v>
      </c>
      <c r="R33" s="10">
        <f>Q33*100/(31*24)</f>
        <v>0.26881720430107525</v>
      </c>
      <c r="S33" s="12"/>
      <c r="T33" s="10">
        <f>S33*100/(30*24)</f>
        <v>0</v>
      </c>
      <c r="U33" s="12"/>
      <c r="V33" s="10">
        <f>U33*100/(31*24)</f>
        <v>0</v>
      </c>
      <c r="W33" s="12"/>
      <c r="X33" s="10">
        <f>W33*100/(11*24)</f>
        <v>0</v>
      </c>
      <c r="Z33" s="1"/>
      <c r="AB33" s="9">
        <v>15</v>
      </c>
      <c r="AC33" s="10">
        <f t="shared" si="56"/>
        <v>0.19778481012658228</v>
      </c>
    </row>
    <row r="34" spans="2:29" x14ac:dyDescent="0.25">
      <c r="H34" s="2"/>
      <c r="L34" s="2"/>
      <c r="P34" s="2"/>
      <c r="R34" s="2"/>
      <c r="V34" s="2"/>
    </row>
  </sheetData>
  <mergeCells count="27">
    <mergeCell ref="AB5:AC5"/>
    <mergeCell ref="AB21:AC21"/>
    <mergeCell ref="S21:T21"/>
    <mergeCell ref="U21:V21"/>
    <mergeCell ref="W21:X21"/>
    <mergeCell ref="Y5:Z5"/>
    <mergeCell ref="S5:T5"/>
    <mergeCell ref="U5:V5"/>
    <mergeCell ref="W5:X5"/>
    <mergeCell ref="B21:B22"/>
    <mergeCell ref="C21:D21"/>
    <mergeCell ref="E21:F21"/>
    <mergeCell ref="G21:H21"/>
    <mergeCell ref="I21:J21"/>
    <mergeCell ref="K21:L21"/>
    <mergeCell ref="M21:N21"/>
    <mergeCell ref="O21:P21"/>
    <mergeCell ref="Q21:R21"/>
    <mergeCell ref="M5:N5"/>
    <mergeCell ref="O5:P5"/>
    <mergeCell ref="Q5:R5"/>
    <mergeCell ref="K5:L5"/>
    <mergeCell ref="C5:D5"/>
    <mergeCell ref="B5:B6"/>
    <mergeCell ref="E5:F5"/>
    <mergeCell ref="G5:H5"/>
    <mergeCell ref="I5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6AB2F-C61D-4496-AEC1-56A27410C8A9}">
  <dimension ref="B3:AC33"/>
  <sheetViews>
    <sheetView workbookViewId="0">
      <selection activeCell="A21" sqref="A21:XFD22"/>
    </sheetView>
  </sheetViews>
  <sheetFormatPr defaultRowHeight="15" x14ac:dyDescent="0.25"/>
  <cols>
    <col min="4" max="4" width="6.140625" customWidth="1"/>
    <col min="6" max="6" width="6.140625" customWidth="1"/>
    <col min="8" max="8" width="6.140625" customWidth="1"/>
    <col min="10" max="10" width="6.140625" customWidth="1"/>
    <col min="12" max="12" width="6.140625" customWidth="1"/>
    <col min="14" max="14" width="6.140625" customWidth="1"/>
    <col min="16" max="16" width="6.140625" customWidth="1"/>
    <col min="18" max="18" width="6.140625" customWidth="1"/>
    <col min="20" max="20" width="6.140625" customWidth="1"/>
    <col min="22" max="22" width="6.140625" customWidth="1"/>
    <col min="24" max="24" width="6.140625" customWidth="1"/>
    <col min="26" max="26" width="6.140625" customWidth="1"/>
    <col min="27" max="27" width="3.140625" customWidth="1"/>
  </cols>
  <sheetData>
    <row r="3" spans="2:29" ht="28.5" x14ac:dyDescent="0.45">
      <c r="B3" s="14" t="s">
        <v>31</v>
      </c>
    </row>
    <row r="5" spans="2:29" s="24" customFormat="1" x14ac:dyDescent="0.25">
      <c r="B5" s="19" t="s">
        <v>22</v>
      </c>
      <c r="C5" s="17" t="s">
        <v>0</v>
      </c>
      <c r="D5" s="22"/>
      <c r="E5" s="17" t="s">
        <v>1</v>
      </c>
      <c r="F5" s="22"/>
      <c r="G5" s="17" t="s">
        <v>2</v>
      </c>
      <c r="H5" s="22"/>
      <c r="I5" s="17" t="s">
        <v>3</v>
      </c>
      <c r="J5" s="22"/>
      <c r="K5" s="17" t="s">
        <v>4</v>
      </c>
      <c r="L5" s="22"/>
      <c r="M5" s="17" t="s">
        <v>5</v>
      </c>
      <c r="N5" s="22"/>
      <c r="O5" s="17" t="s">
        <v>6</v>
      </c>
      <c r="P5" s="22"/>
      <c r="Q5" s="17" t="s">
        <v>7</v>
      </c>
      <c r="R5" s="22"/>
      <c r="S5" s="17" t="s">
        <v>8</v>
      </c>
      <c r="T5" s="22"/>
      <c r="U5" s="17" t="s">
        <v>9</v>
      </c>
      <c r="V5" s="22"/>
      <c r="W5" s="17" t="s">
        <v>10</v>
      </c>
      <c r="X5" s="22"/>
      <c r="Y5" s="17" t="s">
        <v>11</v>
      </c>
      <c r="Z5" s="22"/>
      <c r="AB5" s="20" t="s">
        <v>27</v>
      </c>
      <c r="AC5" s="23"/>
    </row>
    <row r="6" spans="2:29" s="24" customFormat="1" x14ac:dyDescent="0.25">
      <c r="B6" s="21"/>
      <c r="C6" s="6" t="s">
        <v>25</v>
      </c>
      <c r="D6" s="7" t="s">
        <v>24</v>
      </c>
      <c r="E6" s="6" t="s">
        <v>25</v>
      </c>
      <c r="F6" s="7" t="s">
        <v>24</v>
      </c>
      <c r="G6" s="6" t="s">
        <v>25</v>
      </c>
      <c r="H6" s="7" t="s">
        <v>24</v>
      </c>
      <c r="I6" s="6" t="s">
        <v>25</v>
      </c>
      <c r="J6" s="7" t="s">
        <v>24</v>
      </c>
      <c r="K6" s="6" t="s">
        <v>25</v>
      </c>
      <c r="L6" s="7" t="s">
        <v>24</v>
      </c>
      <c r="M6" s="6" t="s">
        <v>25</v>
      </c>
      <c r="N6" s="7" t="s">
        <v>24</v>
      </c>
      <c r="O6" s="6" t="s">
        <v>25</v>
      </c>
      <c r="P6" s="7" t="s">
        <v>24</v>
      </c>
      <c r="Q6" s="6" t="s">
        <v>25</v>
      </c>
      <c r="R6" s="7" t="s">
        <v>24</v>
      </c>
      <c r="S6" s="6" t="s">
        <v>25</v>
      </c>
      <c r="T6" s="7" t="s">
        <v>24</v>
      </c>
      <c r="U6" s="6" t="s">
        <v>25</v>
      </c>
      <c r="V6" s="7" t="s">
        <v>24</v>
      </c>
      <c r="W6" s="6" t="s">
        <v>25</v>
      </c>
      <c r="X6" s="7" t="s">
        <v>24</v>
      </c>
      <c r="Y6" s="6" t="s">
        <v>25</v>
      </c>
      <c r="Z6" s="7" t="s">
        <v>24</v>
      </c>
      <c r="AB6" s="15" t="s">
        <v>25</v>
      </c>
      <c r="AC6" s="16" t="s">
        <v>24</v>
      </c>
    </row>
    <row r="7" spans="2:29" x14ac:dyDescent="0.25">
      <c r="B7" s="3" t="s">
        <v>12</v>
      </c>
      <c r="C7" s="8">
        <v>90</v>
      </c>
      <c r="D7" s="10">
        <f>C7*100/(31*14.5)</f>
        <v>20.022246941045605</v>
      </c>
      <c r="E7" s="8">
        <v>60</v>
      </c>
      <c r="F7" s="10">
        <f>E7*100/(28*14.5)</f>
        <v>14.77832512315271</v>
      </c>
      <c r="G7" s="8">
        <v>67</v>
      </c>
      <c r="H7" s="10">
        <f>G7*100/(31*14.5)</f>
        <v>14.905450500556174</v>
      </c>
      <c r="I7" s="8">
        <v>73</v>
      </c>
      <c r="J7" s="10">
        <f>I7*100/(30*14.5)</f>
        <v>16.7816091954023</v>
      </c>
      <c r="K7" s="8">
        <v>70</v>
      </c>
      <c r="L7" s="10">
        <f>K7*100/(31*14.5)</f>
        <v>15.572858731924361</v>
      </c>
      <c r="M7" s="8">
        <v>141</v>
      </c>
      <c r="N7" s="10">
        <f>M7*100/(30*14.5)</f>
        <v>32.413793103448278</v>
      </c>
      <c r="O7" s="8">
        <v>185</v>
      </c>
      <c r="P7" s="10">
        <f>O7*100/(31*14.5)</f>
        <v>41.156840934371523</v>
      </c>
      <c r="Q7" s="8">
        <v>200</v>
      </c>
      <c r="R7" s="10">
        <f>Q7*100/(31*14.5)</f>
        <v>44.493882091212456</v>
      </c>
      <c r="S7" s="8">
        <v>109</v>
      </c>
      <c r="T7" s="10">
        <f>S7*100/(30*14.5)</f>
        <v>25.057471264367816</v>
      </c>
      <c r="U7" s="8">
        <v>80</v>
      </c>
      <c r="V7" s="10">
        <f>U7*100/(31*14.5)</f>
        <v>17.797552836484982</v>
      </c>
      <c r="W7" s="8">
        <v>65</v>
      </c>
      <c r="X7" s="10">
        <f>W7*100/(30*14.5)</f>
        <v>14.942528735632184</v>
      </c>
      <c r="Y7" s="8">
        <v>113</v>
      </c>
      <c r="Z7" s="10">
        <f>Y7*100/(31*14.5)</f>
        <v>25.139043381535039</v>
      </c>
      <c r="AB7" s="8">
        <v>1257</v>
      </c>
      <c r="AC7" s="10">
        <f>AB7*100/(365*14.5)</f>
        <v>23.75059045819556</v>
      </c>
    </row>
    <row r="8" spans="2:29" x14ac:dyDescent="0.25">
      <c r="B8" s="3" t="s">
        <v>13</v>
      </c>
      <c r="C8" s="8">
        <v>352</v>
      </c>
      <c r="D8" s="10">
        <f t="shared" ref="D8:D16" si="0">C8*100/(31*14.5)</f>
        <v>78.309232480533922</v>
      </c>
      <c r="E8" s="8">
        <v>316</v>
      </c>
      <c r="F8" s="10">
        <f t="shared" ref="F8:F16" si="1">E8*100/(28*14.5)</f>
        <v>77.832512315270932</v>
      </c>
      <c r="G8" s="8">
        <v>349</v>
      </c>
      <c r="H8" s="10">
        <f t="shared" ref="H8:H16" si="2">G8*100/(31*14.5)</f>
        <v>77.641824249165737</v>
      </c>
      <c r="I8" s="8">
        <v>333</v>
      </c>
      <c r="J8" s="10">
        <f t="shared" ref="J8:J16" si="3">I8*100/(30*14.5)</f>
        <v>76.551724137931032</v>
      </c>
      <c r="K8" s="8">
        <v>339</v>
      </c>
      <c r="L8" s="10">
        <f t="shared" ref="L8:L16" si="4">K8*100/(31*14.5)</f>
        <v>75.41713014460511</v>
      </c>
      <c r="M8" s="8">
        <v>345</v>
      </c>
      <c r="N8" s="10">
        <f t="shared" ref="N8:N16" si="5">M8*100/(30*14.5)</f>
        <v>79.310344827586206</v>
      </c>
      <c r="O8" s="8">
        <v>365</v>
      </c>
      <c r="P8" s="10">
        <f t="shared" ref="P8:P16" si="6">O8*100/(31*14.5)</f>
        <v>81.201334816462733</v>
      </c>
      <c r="Q8" s="8">
        <v>361</v>
      </c>
      <c r="R8" s="10">
        <f t="shared" ref="R8:R16" si="7">Q8*100/(31*14.5)</f>
        <v>80.311457174638491</v>
      </c>
      <c r="S8" s="8">
        <v>353</v>
      </c>
      <c r="T8" s="10">
        <f t="shared" ref="T8:T16" si="8">S8*100/(30*14.5)</f>
        <v>81.149425287356323</v>
      </c>
      <c r="U8" s="8">
        <v>363</v>
      </c>
      <c r="V8" s="10">
        <f t="shared" ref="V8:V16" si="9">U8*100/(31*14.5)</f>
        <v>80.756395995550605</v>
      </c>
      <c r="W8" s="8">
        <v>346</v>
      </c>
      <c r="X8" s="10">
        <f t="shared" ref="X8:X16" si="10">W8*100/(30*14.5)</f>
        <v>79.540229885057471</v>
      </c>
      <c r="Y8" s="8">
        <v>351</v>
      </c>
      <c r="Z8" s="10">
        <f t="shared" ref="Z8:Z16" si="11">Y8*100/(31*14.5)</f>
        <v>78.086763070077865</v>
      </c>
      <c r="AB8" s="8">
        <v>4179</v>
      </c>
      <c r="AC8" s="10">
        <f t="shared" ref="AC8:AC16" si="12">AB8*100/(365*14.5)</f>
        <v>78.960793575814833</v>
      </c>
    </row>
    <row r="9" spans="2:29" x14ac:dyDescent="0.25">
      <c r="B9" s="3" t="s">
        <v>14</v>
      </c>
      <c r="C9" s="8">
        <v>223</v>
      </c>
      <c r="D9" s="10">
        <f t="shared" si="0"/>
        <v>49.610678531701893</v>
      </c>
      <c r="E9" s="8">
        <v>203</v>
      </c>
      <c r="F9" s="10">
        <f t="shared" si="1"/>
        <v>50</v>
      </c>
      <c r="G9" s="8">
        <v>216</v>
      </c>
      <c r="H9" s="10">
        <f t="shared" si="2"/>
        <v>48.053392658509452</v>
      </c>
      <c r="I9" s="8">
        <v>205</v>
      </c>
      <c r="J9" s="10">
        <f t="shared" si="3"/>
        <v>47.126436781609193</v>
      </c>
      <c r="K9" s="8">
        <v>224</v>
      </c>
      <c r="L9" s="10">
        <f t="shared" si="4"/>
        <v>49.83314794215795</v>
      </c>
      <c r="M9" s="8">
        <v>213</v>
      </c>
      <c r="N9" s="10">
        <f t="shared" si="5"/>
        <v>48.96551724137931</v>
      </c>
      <c r="O9" s="8">
        <v>231</v>
      </c>
      <c r="P9" s="10">
        <f t="shared" si="6"/>
        <v>51.390433815350391</v>
      </c>
      <c r="Q9" s="8">
        <v>197</v>
      </c>
      <c r="R9" s="10">
        <f t="shared" si="7"/>
        <v>43.82647385984427</v>
      </c>
      <c r="S9" s="8">
        <v>218</v>
      </c>
      <c r="T9" s="10">
        <f t="shared" si="8"/>
        <v>50.114942528735632</v>
      </c>
      <c r="U9" s="8">
        <v>235</v>
      </c>
      <c r="V9" s="10">
        <f t="shared" si="9"/>
        <v>52.280311457174641</v>
      </c>
      <c r="W9" s="8">
        <v>219</v>
      </c>
      <c r="X9" s="10">
        <f t="shared" si="10"/>
        <v>50.344827586206897</v>
      </c>
      <c r="Y9" s="8">
        <v>208</v>
      </c>
      <c r="Z9" s="10">
        <f t="shared" si="11"/>
        <v>46.273637374860954</v>
      </c>
      <c r="AB9" s="8">
        <v>2596</v>
      </c>
      <c r="AC9" s="10">
        <f t="shared" si="12"/>
        <v>49.050543221539918</v>
      </c>
    </row>
    <row r="10" spans="2:29" x14ac:dyDescent="0.25">
      <c r="B10" s="3" t="s">
        <v>15</v>
      </c>
      <c r="C10" s="8">
        <v>292</v>
      </c>
      <c r="D10" s="10">
        <f t="shared" si="0"/>
        <v>64.961067853170192</v>
      </c>
      <c r="E10" s="8">
        <v>218</v>
      </c>
      <c r="F10" s="10">
        <f t="shared" si="1"/>
        <v>53.694581280788178</v>
      </c>
      <c r="G10" s="8">
        <v>237</v>
      </c>
      <c r="H10" s="10">
        <f t="shared" si="2"/>
        <v>52.725250278086762</v>
      </c>
      <c r="I10" s="8">
        <v>273</v>
      </c>
      <c r="J10" s="10">
        <f t="shared" si="3"/>
        <v>62.758620689655174</v>
      </c>
      <c r="K10" s="8">
        <v>298</v>
      </c>
      <c r="L10" s="10">
        <f t="shared" si="4"/>
        <v>66.295884315906562</v>
      </c>
      <c r="M10" s="8">
        <v>297</v>
      </c>
      <c r="N10" s="10">
        <f t="shared" si="5"/>
        <v>68.275862068965523</v>
      </c>
      <c r="O10" s="8">
        <v>333</v>
      </c>
      <c r="P10" s="10">
        <f t="shared" si="6"/>
        <v>74.08231368186874</v>
      </c>
      <c r="Q10" s="8">
        <v>343</v>
      </c>
      <c r="R10" s="10">
        <f t="shared" si="7"/>
        <v>76.307007786429367</v>
      </c>
      <c r="S10" s="8">
        <v>318</v>
      </c>
      <c r="T10" s="10">
        <f t="shared" si="8"/>
        <v>73.103448275862064</v>
      </c>
      <c r="U10" s="8">
        <v>342</v>
      </c>
      <c r="V10" s="10">
        <f t="shared" si="9"/>
        <v>76.08453837597331</v>
      </c>
      <c r="W10" s="8">
        <v>295</v>
      </c>
      <c r="X10" s="10">
        <f t="shared" si="10"/>
        <v>67.816091954022994</v>
      </c>
      <c r="Y10" s="8">
        <v>298</v>
      </c>
      <c r="Z10" s="10">
        <f t="shared" si="11"/>
        <v>66.295884315906562</v>
      </c>
      <c r="AB10" s="8">
        <v>3549</v>
      </c>
      <c r="AC10" s="10">
        <f t="shared" si="12"/>
        <v>67.057156353330186</v>
      </c>
    </row>
    <row r="11" spans="2:29" x14ac:dyDescent="0.25">
      <c r="B11" s="3" t="s">
        <v>16</v>
      </c>
      <c r="C11" s="8">
        <v>440</v>
      </c>
      <c r="D11" s="10">
        <f t="shared" si="0"/>
        <v>97.886540600667402</v>
      </c>
      <c r="E11" s="8">
        <v>397</v>
      </c>
      <c r="F11" s="10">
        <f t="shared" si="1"/>
        <v>97.783251231527089</v>
      </c>
      <c r="G11" s="8">
        <v>435</v>
      </c>
      <c r="H11" s="10">
        <f t="shared" si="2"/>
        <v>96.774193548387103</v>
      </c>
      <c r="I11" s="8">
        <v>423</v>
      </c>
      <c r="J11" s="10">
        <f t="shared" si="3"/>
        <v>97.241379310344826</v>
      </c>
      <c r="K11" s="8">
        <v>428</v>
      </c>
      <c r="L11" s="10">
        <f t="shared" si="4"/>
        <v>95.216907675194662</v>
      </c>
      <c r="M11" s="8">
        <v>423</v>
      </c>
      <c r="N11" s="10">
        <f t="shared" si="5"/>
        <v>97.241379310344826</v>
      </c>
      <c r="O11" s="8">
        <v>444</v>
      </c>
      <c r="P11" s="10">
        <f t="shared" si="6"/>
        <v>98.776418242491658</v>
      </c>
      <c r="Q11" s="8">
        <v>440</v>
      </c>
      <c r="R11" s="10">
        <f t="shared" si="7"/>
        <v>97.886540600667402</v>
      </c>
      <c r="S11" s="8">
        <v>413</v>
      </c>
      <c r="T11" s="10">
        <f t="shared" si="8"/>
        <v>94.94252873563218</v>
      </c>
      <c r="U11" s="8">
        <v>417</v>
      </c>
      <c r="V11" s="10">
        <f t="shared" si="9"/>
        <v>92.769744160177979</v>
      </c>
      <c r="W11" s="8">
        <v>405</v>
      </c>
      <c r="X11" s="10">
        <f t="shared" si="10"/>
        <v>93.103448275862064</v>
      </c>
      <c r="Y11" s="8">
        <v>403</v>
      </c>
      <c r="Z11" s="10">
        <f t="shared" si="11"/>
        <v>89.65517241379311</v>
      </c>
      <c r="AB11" s="8">
        <v>5074</v>
      </c>
      <c r="AC11" s="10">
        <f t="shared" si="12"/>
        <v>95.871516296646192</v>
      </c>
    </row>
    <row r="12" spans="2:29" x14ac:dyDescent="0.25">
      <c r="B12" s="3" t="s">
        <v>17</v>
      </c>
      <c r="C12" s="8">
        <v>434</v>
      </c>
      <c r="D12" s="10">
        <f t="shared" si="0"/>
        <v>96.551724137931032</v>
      </c>
      <c r="E12" s="8">
        <v>385</v>
      </c>
      <c r="F12" s="10">
        <f t="shared" si="1"/>
        <v>94.827586206896555</v>
      </c>
      <c r="G12" s="8">
        <v>427</v>
      </c>
      <c r="H12" s="10">
        <f t="shared" si="2"/>
        <v>94.994438264738605</v>
      </c>
      <c r="I12" s="8">
        <v>411</v>
      </c>
      <c r="J12" s="10">
        <f t="shared" si="3"/>
        <v>94.482758620689651</v>
      </c>
      <c r="K12" s="8">
        <v>419</v>
      </c>
      <c r="L12" s="10">
        <f t="shared" si="4"/>
        <v>93.214682981090107</v>
      </c>
      <c r="M12" s="8">
        <v>415</v>
      </c>
      <c r="N12" s="10">
        <f t="shared" si="5"/>
        <v>95.402298850574709</v>
      </c>
      <c r="O12" s="8">
        <v>433</v>
      </c>
      <c r="P12" s="10">
        <f t="shared" si="6"/>
        <v>96.329254727474975</v>
      </c>
      <c r="Q12" s="8">
        <v>428</v>
      </c>
      <c r="R12" s="10">
        <f t="shared" si="7"/>
        <v>95.216907675194662</v>
      </c>
      <c r="S12" s="8">
        <v>415</v>
      </c>
      <c r="T12" s="10">
        <f t="shared" si="8"/>
        <v>95.402298850574709</v>
      </c>
      <c r="U12" s="8">
        <v>439</v>
      </c>
      <c r="V12" s="10">
        <f t="shared" si="9"/>
        <v>97.664071190211345</v>
      </c>
      <c r="W12" s="8">
        <v>425</v>
      </c>
      <c r="X12" s="10">
        <f t="shared" si="10"/>
        <v>97.701149425287355</v>
      </c>
      <c r="Y12" s="8">
        <v>439</v>
      </c>
      <c r="Z12" s="10">
        <f t="shared" si="11"/>
        <v>97.664071190211345</v>
      </c>
      <c r="AB12" s="8">
        <v>5076</v>
      </c>
      <c r="AC12" s="10">
        <f t="shared" si="12"/>
        <v>95.909305621162019</v>
      </c>
    </row>
    <row r="13" spans="2:29" x14ac:dyDescent="0.25">
      <c r="B13" s="3" t="s">
        <v>18</v>
      </c>
      <c r="C13" s="8">
        <v>434</v>
      </c>
      <c r="D13" s="10">
        <f t="shared" si="0"/>
        <v>96.551724137931032</v>
      </c>
      <c r="E13" s="8">
        <v>393</v>
      </c>
      <c r="F13" s="10">
        <f t="shared" si="1"/>
        <v>96.798029556650249</v>
      </c>
      <c r="G13" s="8">
        <v>442</v>
      </c>
      <c r="H13" s="10">
        <f t="shared" si="2"/>
        <v>98.33147942157953</v>
      </c>
      <c r="I13" s="8">
        <v>428</v>
      </c>
      <c r="J13" s="10">
        <f t="shared" si="3"/>
        <v>98.390804597701148</v>
      </c>
      <c r="K13" s="8">
        <v>444</v>
      </c>
      <c r="L13" s="10">
        <f t="shared" si="4"/>
        <v>98.776418242491658</v>
      </c>
      <c r="M13" s="8">
        <v>430</v>
      </c>
      <c r="N13" s="10">
        <f t="shared" si="5"/>
        <v>98.850574712643677</v>
      </c>
      <c r="O13" s="8">
        <v>436</v>
      </c>
      <c r="P13" s="10">
        <f t="shared" si="6"/>
        <v>96.99666295884316</v>
      </c>
      <c r="Q13" s="8">
        <v>437</v>
      </c>
      <c r="R13" s="10">
        <f t="shared" si="7"/>
        <v>97.219132369299217</v>
      </c>
      <c r="S13" s="8">
        <v>407</v>
      </c>
      <c r="T13" s="10">
        <f t="shared" si="8"/>
        <v>93.563218390804593</v>
      </c>
      <c r="U13" s="8">
        <v>404</v>
      </c>
      <c r="V13" s="10">
        <f t="shared" si="9"/>
        <v>89.877641824249167</v>
      </c>
      <c r="W13" s="8">
        <v>413</v>
      </c>
      <c r="X13" s="10">
        <f t="shared" si="10"/>
        <v>94.94252873563218</v>
      </c>
      <c r="Y13" s="8">
        <v>437</v>
      </c>
      <c r="Z13" s="10">
        <f t="shared" si="11"/>
        <v>97.219132369299217</v>
      </c>
      <c r="AB13" s="8">
        <v>5111</v>
      </c>
      <c r="AC13" s="10">
        <f t="shared" si="12"/>
        <v>96.570618800188953</v>
      </c>
    </row>
    <row r="14" spans="2:29" x14ac:dyDescent="0.25">
      <c r="B14" s="3" t="s">
        <v>19</v>
      </c>
      <c r="C14" s="8">
        <v>398</v>
      </c>
      <c r="D14" s="10">
        <f t="shared" si="0"/>
        <v>88.542825361512797</v>
      </c>
      <c r="E14" s="8">
        <v>355</v>
      </c>
      <c r="F14" s="10">
        <f t="shared" si="1"/>
        <v>87.438423645320199</v>
      </c>
      <c r="G14" s="8">
        <v>393</v>
      </c>
      <c r="H14" s="10">
        <f t="shared" si="2"/>
        <v>87.430478309232484</v>
      </c>
      <c r="I14" s="8">
        <v>391</v>
      </c>
      <c r="J14" s="10">
        <f t="shared" si="3"/>
        <v>89.885057471264375</v>
      </c>
      <c r="K14" s="8">
        <v>395</v>
      </c>
      <c r="L14" s="10">
        <f t="shared" si="4"/>
        <v>87.875417130144612</v>
      </c>
      <c r="M14" s="8">
        <v>405</v>
      </c>
      <c r="N14" s="10">
        <f t="shared" si="5"/>
        <v>93.103448275862064</v>
      </c>
      <c r="O14" s="8">
        <v>424</v>
      </c>
      <c r="P14" s="10">
        <f t="shared" si="6"/>
        <v>94.327030033370406</v>
      </c>
      <c r="Q14" s="8">
        <v>422</v>
      </c>
      <c r="R14" s="10">
        <f t="shared" si="7"/>
        <v>93.882091212458292</v>
      </c>
      <c r="S14" s="8">
        <v>412</v>
      </c>
      <c r="T14" s="10">
        <f t="shared" si="8"/>
        <v>94.712643678160916</v>
      </c>
      <c r="U14" s="8">
        <v>423</v>
      </c>
      <c r="V14" s="10">
        <f t="shared" si="9"/>
        <v>94.104560622914349</v>
      </c>
      <c r="W14" s="8">
        <v>414</v>
      </c>
      <c r="X14" s="10">
        <f t="shared" si="10"/>
        <v>95.172413793103445</v>
      </c>
      <c r="Y14" s="8">
        <v>428</v>
      </c>
      <c r="Z14" s="10">
        <f t="shared" si="11"/>
        <v>95.216907675194662</v>
      </c>
      <c r="AB14" s="8">
        <v>4866</v>
      </c>
      <c r="AC14" s="10">
        <f t="shared" si="12"/>
        <v>91.941426547000475</v>
      </c>
    </row>
    <row r="15" spans="2:29" x14ac:dyDescent="0.25">
      <c r="B15" s="3" t="s">
        <v>20</v>
      </c>
      <c r="C15" s="8">
        <v>448</v>
      </c>
      <c r="D15" s="10">
        <f t="shared" si="0"/>
        <v>99.6662958843159</v>
      </c>
      <c r="E15" s="8">
        <v>406</v>
      </c>
      <c r="F15" s="10">
        <f t="shared" si="1"/>
        <v>100</v>
      </c>
      <c r="G15" s="8">
        <v>414</v>
      </c>
      <c r="H15" s="10">
        <f t="shared" si="2"/>
        <v>92.102335928809794</v>
      </c>
      <c r="I15" s="8">
        <v>398</v>
      </c>
      <c r="J15" s="10">
        <f t="shared" si="3"/>
        <v>91.494252873563212</v>
      </c>
      <c r="K15" s="8">
        <v>409</v>
      </c>
      <c r="L15" s="10">
        <f t="shared" si="4"/>
        <v>90.98998887652948</v>
      </c>
      <c r="M15" s="8">
        <v>406</v>
      </c>
      <c r="N15" s="10">
        <f t="shared" si="5"/>
        <v>93.333333333333329</v>
      </c>
      <c r="O15" s="8">
        <v>421</v>
      </c>
      <c r="P15" s="10">
        <f t="shared" si="6"/>
        <v>93.659621802002221</v>
      </c>
      <c r="Q15" s="8">
        <v>415</v>
      </c>
      <c r="R15" s="10">
        <f t="shared" si="7"/>
        <v>92.324805339265851</v>
      </c>
      <c r="S15" s="8">
        <v>392</v>
      </c>
      <c r="T15" s="10">
        <f t="shared" si="8"/>
        <v>90.114942528735625</v>
      </c>
      <c r="U15" s="8">
        <v>423</v>
      </c>
      <c r="V15" s="10">
        <f t="shared" si="9"/>
        <v>94.104560622914349</v>
      </c>
      <c r="W15" s="8">
        <v>404</v>
      </c>
      <c r="X15" s="10">
        <f t="shared" si="10"/>
        <v>92.8735632183908</v>
      </c>
      <c r="Y15" s="8">
        <v>426</v>
      </c>
      <c r="Z15" s="10">
        <f t="shared" si="11"/>
        <v>94.771968854282534</v>
      </c>
      <c r="AB15" s="8">
        <v>4967</v>
      </c>
      <c r="AC15" s="10">
        <f t="shared" si="12"/>
        <v>93.849787435049592</v>
      </c>
    </row>
    <row r="16" spans="2:29" x14ac:dyDescent="0.25">
      <c r="B16" s="3" t="s">
        <v>21</v>
      </c>
      <c r="C16" s="8">
        <v>3</v>
      </c>
      <c r="D16" s="10">
        <f t="shared" si="0"/>
        <v>0.66740823136818683</v>
      </c>
      <c r="E16" s="8">
        <v>0</v>
      </c>
      <c r="F16" s="10">
        <f t="shared" si="1"/>
        <v>0</v>
      </c>
      <c r="G16" s="9"/>
      <c r="H16" s="10">
        <f t="shared" si="2"/>
        <v>0</v>
      </c>
      <c r="I16" s="9"/>
      <c r="J16" s="10">
        <f t="shared" si="3"/>
        <v>0</v>
      </c>
      <c r="K16" s="9"/>
      <c r="L16" s="10">
        <f t="shared" si="4"/>
        <v>0</v>
      </c>
      <c r="M16" s="9"/>
      <c r="N16" s="10">
        <f t="shared" si="5"/>
        <v>0</v>
      </c>
      <c r="O16" s="8"/>
      <c r="P16" s="10">
        <f t="shared" si="6"/>
        <v>0</v>
      </c>
      <c r="Q16" s="8">
        <v>1</v>
      </c>
      <c r="R16" s="10">
        <f t="shared" si="7"/>
        <v>0.22246941045606228</v>
      </c>
      <c r="S16" s="8">
        <v>0</v>
      </c>
      <c r="T16" s="10">
        <f t="shared" si="8"/>
        <v>0</v>
      </c>
      <c r="U16" s="9"/>
      <c r="V16" s="10">
        <f t="shared" si="9"/>
        <v>0</v>
      </c>
      <c r="W16" s="9"/>
      <c r="X16" s="10">
        <f t="shared" si="10"/>
        <v>0</v>
      </c>
      <c r="Y16" s="9"/>
      <c r="Z16" s="10">
        <f t="shared" si="11"/>
        <v>0</v>
      </c>
      <c r="AB16" s="9">
        <v>5</v>
      </c>
      <c r="AC16" s="10">
        <f t="shared" si="12"/>
        <v>9.4473311289560699E-2</v>
      </c>
    </row>
    <row r="19" spans="2:29" ht="28.5" x14ac:dyDescent="0.45">
      <c r="B19" s="14" t="s">
        <v>34</v>
      </c>
    </row>
    <row r="21" spans="2:29" s="24" customFormat="1" x14ac:dyDescent="0.25">
      <c r="B21" s="19" t="s">
        <v>22</v>
      </c>
      <c r="C21" s="17" t="s">
        <v>0</v>
      </c>
      <c r="D21" s="22"/>
      <c r="E21" s="17" t="s">
        <v>1</v>
      </c>
      <c r="F21" s="22"/>
      <c r="G21" s="17" t="s">
        <v>2</v>
      </c>
      <c r="H21" s="22"/>
      <c r="I21" s="17" t="s">
        <v>3</v>
      </c>
      <c r="J21" s="22"/>
      <c r="K21" s="17" t="s">
        <v>4</v>
      </c>
      <c r="L21" s="22"/>
      <c r="M21" s="17" t="s">
        <v>5</v>
      </c>
      <c r="N21" s="22"/>
      <c r="O21" s="17" t="s">
        <v>6</v>
      </c>
      <c r="P21" s="22"/>
      <c r="Q21" s="17" t="s">
        <v>7</v>
      </c>
      <c r="R21" s="22"/>
      <c r="S21" s="17" t="s">
        <v>8</v>
      </c>
      <c r="T21" s="22"/>
      <c r="U21" s="17" t="s">
        <v>9</v>
      </c>
      <c r="V21" s="22"/>
      <c r="W21" s="17" t="s">
        <v>26</v>
      </c>
      <c r="X21" s="18"/>
      <c r="AB21" s="20" t="s">
        <v>28</v>
      </c>
      <c r="AC21" s="23"/>
    </row>
    <row r="22" spans="2:29" s="24" customFormat="1" x14ac:dyDescent="0.25">
      <c r="B22" s="21"/>
      <c r="C22" s="6" t="s">
        <v>25</v>
      </c>
      <c r="D22" s="7" t="s">
        <v>24</v>
      </c>
      <c r="E22" s="6" t="s">
        <v>25</v>
      </c>
      <c r="F22" s="7" t="s">
        <v>24</v>
      </c>
      <c r="G22" s="6" t="s">
        <v>25</v>
      </c>
      <c r="H22" s="7" t="s">
        <v>24</v>
      </c>
      <c r="I22" s="6" t="s">
        <v>25</v>
      </c>
      <c r="J22" s="7" t="s">
        <v>24</v>
      </c>
      <c r="K22" s="6" t="s">
        <v>25</v>
      </c>
      <c r="L22" s="7" t="s">
        <v>24</v>
      </c>
      <c r="M22" s="6" t="s">
        <v>25</v>
      </c>
      <c r="N22" s="7" t="s">
        <v>24</v>
      </c>
      <c r="O22" s="6" t="s">
        <v>25</v>
      </c>
      <c r="P22" s="7" t="s">
        <v>24</v>
      </c>
      <c r="Q22" s="6" t="s">
        <v>25</v>
      </c>
      <c r="R22" s="7" t="s">
        <v>24</v>
      </c>
      <c r="S22" s="6" t="s">
        <v>25</v>
      </c>
      <c r="T22" s="7" t="s">
        <v>24</v>
      </c>
      <c r="U22" s="6" t="s">
        <v>25</v>
      </c>
      <c r="V22" s="7" t="s">
        <v>24</v>
      </c>
      <c r="W22" s="6" t="s">
        <v>25</v>
      </c>
      <c r="X22" s="7" t="s">
        <v>24</v>
      </c>
      <c r="AB22" s="15" t="s">
        <v>25</v>
      </c>
      <c r="AC22" s="16" t="s">
        <v>24</v>
      </c>
    </row>
    <row r="23" spans="2:29" x14ac:dyDescent="0.25">
      <c r="B23" s="3" t="s">
        <v>12</v>
      </c>
      <c r="C23" s="8">
        <v>92</v>
      </c>
      <c r="D23" s="10">
        <f>C23*100/(31*14.5)</f>
        <v>20.46718576195773</v>
      </c>
      <c r="E23" s="8">
        <v>59</v>
      </c>
      <c r="F23" s="10">
        <f>E23*100/(29*14.5)</f>
        <v>14.030915576694412</v>
      </c>
      <c r="G23" s="8">
        <v>81</v>
      </c>
      <c r="H23" s="10">
        <f>G23*100/(31*14.5)</f>
        <v>18.020022246941046</v>
      </c>
      <c r="I23" s="8">
        <v>87</v>
      </c>
      <c r="J23" s="10">
        <f>I23*100/(30*14.5)</f>
        <v>20</v>
      </c>
      <c r="K23" s="8">
        <v>81</v>
      </c>
      <c r="L23" s="10">
        <f>K23*100/(31*14.5)</f>
        <v>18.020022246941046</v>
      </c>
      <c r="M23" s="8">
        <v>132</v>
      </c>
      <c r="N23" s="10">
        <f>M23*100/(30*14.5)</f>
        <v>30.344827586206897</v>
      </c>
      <c r="O23" s="8">
        <v>191</v>
      </c>
      <c r="P23" s="10">
        <f>O23*100/(31*14.5)</f>
        <v>42.4916573971079</v>
      </c>
      <c r="Q23" s="8">
        <v>184</v>
      </c>
      <c r="R23" s="10">
        <f>Q23*100/(31*14.5)</f>
        <v>40.934371523915459</v>
      </c>
      <c r="S23" s="8">
        <v>96</v>
      </c>
      <c r="T23" s="10">
        <f>S23*100/(30*14.5)</f>
        <v>22.068965517241381</v>
      </c>
      <c r="U23" s="8">
        <v>76</v>
      </c>
      <c r="V23" s="10">
        <f>U23*100/(31*14.5)</f>
        <v>16.907675194660733</v>
      </c>
      <c r="W23" s="8">
        <v>27</v>
      </c>
      <c r="X23" s="10">
        <f>W23*100/(11*14.5)</f>
        <v>16.927899686520377</v>
      </c>
      <c r="AB23" s="8">
        <v>1112</v>
      </c>
      <c r="AC23" s="10">
        <f>AB23*100/(316*14.5)</f>
        <v>24.268878219118289</v>
      </c>
    </row>
    <row r="24" spans="2:29" x14ac:dyDescent="0.25">
      <c r="B24" s="3" t="s">
        <v>13</v>
      </c>
      <c r="C24" s="8">
        <v>327</v>
      </c>
      <c r="D24" s="10">
        <f t="shared" ref="D24" si="13">C24*100/(31*14.5)</f>
        <v>72.74749721913237</v>
      </c>
      <c r="E24" s="8">
        <v>298</v>
      </c>
      <c r="F24" s="10">
        <f t="shared" ref="F24:F33" si="14">E24*100/(29*14.5)</f>
        <v>70.868014268727705</v>
      </c>
      <c r="G24" s="8">
        <v>330</v>
      </c>
      <c r="H24" s="10">
        <f t="shared" ref="H24:H33" si="15">G24*100/(31*14.5)</f>
        <v>73.414905450500555</v>
      </c>
      <c r="I24" s="8">
        <v>337</v>
      </c>
      <c r="J24" s="10">
        <f t="shared" ref="J24:J33" si="16">I24*100/(30*14.5)</f>
        <v>77.47126436781609</v>
      </c>
      <c r="K24" s="8">
        <v>367</v>
      </c>
      <c r="L24" s="10">
        <f t="shared" ref="L24:L33" si="17">K24*100/(31*14.5)</f>
        <v>81.646273637374861</v>
      </c>
      <c r="M24" s="8">
        <v>361</v>
      </c>
      <c r="N24" s="10">
        <f t="shared" ref="N24:N33" si="18">M24*100/(30*14.5)</f>
        <v>82.988505747126439</v>
      </c>
      <c r="O24" s="8">
        <v>375</v>
      </c>
      <c r="P24" s="10">
        <f t="shared" ref="P24:P33" si="19">O24*100/(31*14.5)</f>
        <v>83.426028921023359</v>
      </c>
      <c r="Q24" s="8">
        <v>369</v>
      </c>
      <c r="R24" s="10">
        <f t="shared" ref="R24:R33" si="20">Q24*100/(31*14.5)</f>
        <v>82.091212458286989</v>
      </c>
      <c r="S24" s="8">
        <v>350</v>
      </c>
      <c r="T24" s="10">
        <f t="shared" ref="T24:T33" si="21">S24*100/(30*14.5)</f>
        <v>80.459770114942529</v>
      </c>
      <c r="U24" s="8">
        <v>350</v>
      </c>
      <c r="V24" s="10">
        <f t="shared" ref="V24:V33" si="22">U24*100/(31*14.5)</f>
        <v>77.864293659621808</v>
      </c>
      <c r="W24" s="8">
        <v>121</v>
      </c>
      <c r="X24" s="10">
        <f t="shared" ref="X24:X33" si="23">W24*100/(11*14.5)</f>
        <v>75.862068965517238</v>
      </c>
      <c r="AB24" s="8">
        <v>3590</v>
      </c>
      <c r="AC24" s="10">
        <f t="shared" ref="AC24:AC33" si="24">AB24*100/(316*14.5)</f>
        <v>78.350065473592323</v>
      </c>
    </row>
    <row r="25" spans="2:29" x14ac:dyDescent="0.25">
      <c r="B25" s="3" t="s">
        <v>14</v>
      </c>
      <c r="C25" s="8">
        <v>213</v>
      </c>
      <c r="D25" s="10">
        <f t="shared" ref="D25" si="25">C25*100/(31*14.5)</f>
        <v>47.385984427141267</v>
      </c>
      <c r="E25" s="8">
        <v>199</v>
      </c>
      <c r="F25" s="10">
        <f t="shared" si="14"/>
        <v>47.324613555291322</v>
      </c>
      <c r="G25" s="8">
        <v>204</v>
      </c>
      <c r="H25" s="10">
        <f t="shared" si="15"/>
        <v>45.383759733036705</v>
      </c>
      <c r="I25" s="8">
        <v>202</v>
      </c>
      <c r="J25" s="10">
        <f t="shared" si="16"/>
        <v>46.4367816091954</v>
      </c>
      <c r="K25" s="8">
        <v>210</v>
      </c>
      <c r="L25" s="10">
        <f t="shared" si="17"/>
        <v>46.718576195773082</v>
      </c>
      <c r="M25" s="8">
        <v>189</v>
      </c>
      <c r="N25" s="10">
        <f t="shared" si="18"/>
        <v>43.448275862068968</v>
      </c>
      <c r="O25" s="8">
        <v>189</v>
      </c>
      <c r="P25" s="10">
        <f t="shared" si="19"/>
        <v>42.046718576195772</v>
      </c>
      <c r="Q25" s="8">
        <v>202</v>
      </c>
      <c r="R25" s="10">
        <f t="shared" si="20"/>
        <v>44.938820912124584</v>
      </c>
      <c r="S25" s="8">
        <v>198</v>
      </c>
      <c r="T25" s="10">
        <f t="shared" si="21"/>
        <v>45.517241379310342</v>
      </c>
      <c r="U25" s="8">
        <v>202</v>
      </c>
      <c r="V25" s="10">
        <f t="shared" si="22"/>
        <v>44.938820912124584</v>
      </c>
      <c r="W25" s="8">
        <v>72</v>
      </c>
      <c r="X25" s="10">
        <f t="shared" si="23"/>
        <v>45.141065830721004</v>
      </c>
      <c r="AB25" s="8">
        <v>2085</v>
      </c>
      <c r="AC25" s="10">
        <f t="shared" si="24"/>
        <v>45.504146660846793</v>
      </c>
    </row>
    <row r="26" spans="2:29" x14ac:dyDescent="0.25">
      <c r="B26" s="3" t="s">
        <v>15</v>
      </c>
      <c r="C26" s="8">
        <v>294</v>
      </c>
      <c r="D26" s="10">
        <f t="shared" ref="D26" si="26">C26*100/(31*14.5)</f>
        <v>65.40600667408232</v>
      </c>
      <c r="E26" s="8">
        <v>259</v>
      </c>
      <c r="F26" s="10">
        <f t="shared" si="14"/>
        <v>61.59334126040428</v>
      </c>
      <c r="G26" s="8">
        <v>283</v>
      </c>
      <c r="H26" s="10">
        <f t="shared" si="15"/>
        <v>62.95884315906563</v>
      </c>
      <c r="I26" s="8">
        <v>303</v>
      </c>
      <c r="J26" s="10">
        <f t="shared" si="16"/>
        <v>69.65517241379311</v>
      </c>
      <c r="K26" s="8">
        <v>301</v>
      </c>
      <c r="L26" s="10">
        <f t="shared" si="17"/>
        <v>66.963292547274747</v>
      </c>
      <c r="M26" s="8">
        <v>269</v>
      </c>
      <c r="N26" s="10">
        <f t="shared" si="18"/>
        <v>61.839080459770116</v>
      </c>
      <c r="O26" s="8">
        <v>263</v>
      </c>
      <c r="P26" s="10">
        <f t="shared" si="19"/>
        <v>58.509454949944384</v>
      </c>
      <c r="Q26" s="8">
        <v>272</v>
      </c>
      <c r="R26" s="10">
        <f t="shared" si="20"/>
        <v>60.511679644048947</v>
      </c>
      <c r="S26" s="8">
        <v>270</v>
      </c>
      <c r="T26" s="10">
        <f t="shared" si="21"/>
        <v>62.068965517241381</v>
      </c>
      <c r="U26" s="8">
        <v>262</v>
      </c>
      <c r="V26" s="10">
        <f t="shared" si="22"/>
        <v>58.28698553948832</v>
      </c>
      <c r="W26" s="8">
        <v>105</v>
      </c>
      <c r="X26" s="10">
        <f t="shared" si="23"/>
        <v>65.830721003134798</v>
      </c>
      <c r="AB26" s="8">
        <v>2885</v>
      </c>
      <c r="AC26" s="10">
        <f t="shared" si="24"/>
        <v>62.963771278917505</v>
      </c>
    </row>
    <row r="27" spans="2:29" x14ac:dyDescent="0.25">
      <c r="B27" s="3" t="s">
        <v>16</v>
      </c>
      <c r="C27" s="8">
        <v>437</v>
      </c>
      <c r="D27" s="10">
        <f t="shared" ref="D27" si="27">C27*100/(31*14.5)</f>
        <v>97.219132369299217</v>
      </c>
      <c r="E27" s="8">
        <v>405</v>
      </c>
      <c r="F27" s="10">
        <f t="shared" si="14"/>
        <v>96.313912009512478</v>
      </c>
      <c r="G27" s="8">
        <v>435</v>
      </c>
      <c r="H27" s="10">
        <f t="shared" si="15"/>
        <v>96.774193548387103</v>
      </c>
      <c r="I27" s="8">
        <v>433</v>
      </c>
      <c r="J27" s="10">
        <f t="shared" si="16"/>
        <v>99.540229885057471</v>
      </c>
      <c r="K27" s="8">
        <v>448</v>
      </c>
      <c r="L27" s="10">
        <f t="shared" si="17"/>
        <v>99.6662958843159</v>
      </c>
      <c r="M27" s="8">
        <v>432</v>
      </c>
      <c r="N27" s="10">
        <f t="shared" si="18"/>
        <v>99.310344827586206</v>
      </c>
      <c r="O27" s="8">
        <v>447</v>
      </c>
      <c r="P27" s="10">
        <f t="shared" si="19"/>
        <v>99.443826473859843</v>
      </c>
      <c r="Q27" s="8">
        <v>415</v>
      </c>
      <c r="R27" s="10">
        <f t="shared" si="20"/>
        <v>92.324805339265851</v>
      </c>
      <c r="S27" s="8">
        <v>428</v>
      </c>
      <c r="T27" s="10">
        <f t="shared" si="21"/>
        <v>98.390804597701148</v>
      </c>
      <c r="U27" s="8">
        <v>432</v>
      </c>
      <c r="V27" s="10">
        <f t="shared" si="22"/>
        <v>96.106785317018904</v>
      </c>
      <c r="W27" s="8">
        <v>159</v>
      </c>
      <c r="X27" s="10">
        <f t="shared" si="23"/>
        <v>99.686520376175551</v>
      </c>
      <c r="AB27" s="8">
        <v>4475</v>
      </c>
      <c r="AC27" s="10">
        <f t="shared" si="24"/>
        <v>97.664775207333037</v>
      </c>
    </row>
    <row r="28" spans="2:29" x14ac:dyDescent="0.25">
      <c r="B28" s="3" t="s">
        <v>17</v>
      </c>
      <c r="C28" s="8">
        <v>439</v>
      </c>
      <c r="D28" s="10">
        <f t="shared" ref="D28" si="28">C28*100/(31*14.5)</f>
        <v>97.664071190211345</v>
      </c>
      <c r="E28" s="8">
        <v>410</v>
      </c>
      <c r="F28" s="10">
        <f t="shared" si="14"/>
        <v>97.502972651605234</v>
      </c>
      <c r="G28" s="8">
        <v>419</v>
      </c>
      <c r="H28" s="10">
        <f t="shared" si="15"/>
        <v>93.214682981090107</v>
      </c>
      <c r="I28" s="8">
        <v>402</v>
      </c>
      <c r="J28" s="10">
        <f t="shared" si="16"/>
        <v>92.41379310344827</v>
      </c>
      <c r="K28" s="8">
        <v>422</v>
      </c>
      <c r="L28" s="10">
        <f t="shared" si="17"/>
        <v>93.882091212458292</v>
      </c>
      <c r="M28" s="8">
        <v>428</v>
      </c>
      <c r="N28" s="10">
        <f t="shared" si="18"/>
        <v>98.390804597701148</v>
      </c>
      <c r="O28" s="8">
        <v>444</v>
      </c>
      <c r="P28" s="10">
        <f t="shared" si="19"/>
        <v>98.776418242491658</v>
      </c>
      <c r="Q28" s="8">
        <v>435</v>
      </c>
      <c r="R28" s="10">
        <f t="shared" si="20"/>
        <v>96.774193548387103</v>
      </c>
      <c r="S28" s="8">
        <v>422</v>
      </c>
      <c r="T28" s="10">
        <f t="shared" si="21"/>
        <v>97.011494252873561</v>
      </c>
      <c r="U28" s="8">
        <v>436</v>
      </c>
      <c r="V28" s="10">
        <f t="shared" si="22"/>
        <v>96.99666295884316</v>
      </c>
      <c r="W28" s="8">
        <v>154</v>
      </c>
      <c r="X28" s="10">
        <f t="shared" si="23"/>
        <v>96.551724137931032</v>
      </c>
      <c r="AB28" s="8">
        <v>4417</v>
      </c>
      <c r="AC28" s="10">
        <f t="shared" si="24"/>
        <v>96.39895242252291</v>
      </c>
    </row>
    <row r="29" spans="2:29" x14ac:dyDescent="0.25">
      <c r="B29" s="3" t="s">
        <v>23</v>
      </c>
      <c r="C29" s="8">
        <v>170</v>
      </c>
      <c r="D29" s="10">
        <f t="shared" ref="D29" si="29">C29*100/(31*14.5)</f>
        <v>37.819799777530591</v>
      </c>
      <c r="E29" s="8">
        <v>413</v>
      </c>
      <c r="F29" s="10">
        <f t="shared" si="14"/>
        <v>98.216409036860881</v>
      </c>
      <c r="G29" s="8">
        <v>442</v>
      </c>
      <c r="H29" s="10">
        <f t="shared" si="15"/>
        <v>98.33147942157953</v>
      </c>
      <c r="I29" s="8">
        <v>431</v>
      </c>
      <c r="J29" s="10">
        <f t="shared" si="16"/>
        <v>99.080459770114942</v>
      </c>
      <c r="K29" s="8">
        <v>442</v>
      </c>
      <c r="L29" s="10">
        <f t="shared" si="17"/>
        <v>98.33147942157953</v>
      </c>
      <c r="M29" s="8">
        <v>420</v>
      </c>
      <c r="N29" s="10">
        <f t="shared" si="18"/>
        <v>96.551724137931032</v>
      </c>
      <c r="O29" s="8">
        <v>432</v>
      </c>
      <c r="P29" s="10">
        <f t="shared" si="19"/>
        <v>96.106785317018904</v>
      </c>
      <c r="Q29" s="8">
        <v>430</v>
      </c>
      <c r="R29" s="10">
        <f t="shared" si="20"/>
        <v>95.66184649610679</v>
      </c>
      <c r="S29" s="8">
        <v>417</v>
      </c>
      <c r="T29" s="10">
        <f t="shared" si="21"/>
        <v>95.862068965517238</v>
      </c>
      <c r="U29" s="8">
        <v>414</v>
      </c>
      <c r="V29" s="10">
        <f t="shared" si="22"/>
        <v>92.102335928809794</v>
      </c>
      <c r="W29" s="8">
        <v>137</v>
      </c>
      <c r="X29" s="10">
        <f t="shared" si="23"/>
        <v>85.893416927899693</v>
      </c>
      <c r="AB29" s="8">
        <v>4156</v>
      </c>
      <c r="AC29" s="10">
        <f t="shared" si="24"/>
        <v>90.702749890877342</v>
      </c>
    </row>
    <row r="30" spans="2:29" x14ac:dyDescent="0.25">
      <c r="B30" s="3" t="s">
        <v>18</v>
      </c>
      <c r="C30" s="8">
        <v>441</v>
      </c>
      <c r="D30" s="10">
        <f t="shared" ref="D30" si="30">C30*100/(31*14.5)</f>
        <v>98.109010011123473</v>
      </c>
      <c r="E30" s="8">
        <v>413</v>
      </c>
      <c r="F30" s="10">
        <f t="shared" si="14"/>
        <v>98.216409036860881</v>
      </c>
      <c r="G30" s="8">
        <v>442</v>
      </c>
      <c r="H30" s="10">
        <f t="shared" si="15"/>
        <v>98.33147942157953</v>
      </c>
      <c r="I30" s="8">
        <v>421</v>
      </c>
      <c r="J30" s="10">
        <f t="shared" si="16"/>
        <v>96.781609195402297</v>
      </c>
      <c r="K30" s="8">
        <v>431</v>
      </c>
      <c r="L30" s="10">
        <f t="shared" si="17"/>
        <v>95.884315906562847</v>
      </c>
      <c r="M30" s="8">
        <v>429</v>
      </c>
      <c r="N30" s="10">
        <f t="shared" si="18"/>
        <v>98.620689655172413</v>
      </c>
      <c r="O30" s="8">
        <v>439</v>
      </c>
      <c r="P30" s="10">
        <f t="shared" si="19"/>
        <v>97.664071190211345</v>
      </c>
      <c r="Q30" s="8">
        <v>423</v>
      </c>
      <c r="R30" s="10">
        <f t="shared" si="20"/>
        <v>94.104560622914349</v>
      </c>
      <c r="S30" s="8">
        <v>428</v>
      </c>
      <c r="T30" s="10">
        <f t="shared" si="21"/>
        <v>98.390804597701148</v>
      </c>
      <c r="U30" s="8">
        <v>442</v>
      </c>
      <c r="V30" s="10">
        <f t="shared" si="22"/>
        <v>98.33147942157953</v>
      </c>
      <c r="W30" s="8">
        <v>158</v>
      </c>
      <c r="X30" s="10">
        <f t="shared" si="23"/>
        <v>99.059561128526653</v>
      </c>
      <c r="AB30" s="8">
        <v>4471</v>
      </c>
      <c r="AC30" s="10">
        <f t="shared" si="24"/>
        <v>97.577477084242688</v>
      </c>
    </row>
    <row r="31" spans="2:29" x14ac:dyDescent="0.25">
      <c r="B31" s="3" t="s">
        <v>19</v>
      </c>
      <c r="C31" s="8">
        <v>428</v>
      </c>
      <c r="D31" s="10">
        <f t="shared" ref="D31" si="31">C31*100/(31*14.5)</f>
        <v>95.216907675194662</v>
      </c>
      <c r="E31" s="8">
        <v>400</v>
      </c>
      <c r="F31" s="10">
        <f t="shared" si="14"/>
        <v>95.124851367419737</v>
      </c>
      <c r="G31" s="8">
        <v>417</v>
      </c>
      <c r="H31" s="10">
        <f t="shared" si="15"/>
        <v>92.769744160177979</v>
      </c>
      <c r="I31" s="8">
        <v>402</v>
      </c>
      <c r="J31" s="10">
        <f t="shared" si="16"/>
        <v>92.41379310344827</v>
      </c>
      <c r="K31" s="8">
        <v>432</v>
      </c>
      <c r="L31" s="10">
        <f t="shared" si="17"/>
        <v>96.106785317018904</v>
      </c>
      <c r="M31" s="8">
        <v>419</v>
      </c>
      <c r="N31" s="10">
        <f t="shared" si="18"/>
        <v>96.321839080459768</v>
      </c>
      <c r="O31" s="8">
        <v>431</v>
      </c>
      <c r="P31" s="10">
        <f t="shared" si="19"/>
        <v>95.884315906562847</v>
      </c>
      <c r="Q31" s="8">
        <v>428</v>
      </c>
      <c r="R31" s="10">
        <f t="shared" si="20"/>
        <v>95.216907675194662</v>
      </c>
      <c r="S31" s="8">
        <v>412</v>
      </c>
      <c r="T31" s="10">
        <f t="shared" si="21"/>
        <v>94.712643678160916</v>
      </c>
      <c r="U31" s="8">
        <v>429</v>
      </c>
      <c r="V31" s="10">
        <f t="shared" si="22"/>
        <v>95.439377085650719</v>
      </c>
      <c r="W31" s="8">
        <v>158</v>
      </c>
      <c r="X31" s="10">
        <f t="shared" si="23"/>
        <v>99.059561128526653</v>
      </c>
      <c r="AB31" s="8">
        <v>4361</v>
      </c>
      <c r="AC31" s="10">
        <f t="shared" si="24"/>
        <v>95.176778699257966</v>
      </c>
    </row>
    <row r="32" spans="2:29" x14ac:dyDescent="0.25">
      <c r="B32" s="3" t="s">
        <v>20</v>
      </c>
      <c r="C32" s="8">
        <v>431</v>
      </c>
      <c r="D32" s="10">
        <f t="shared" ref="D32" si="32">C32*100/(31*14.5)</f>
        <v>95.884315906562847</v>
      </c>
      <c r="E32" s="8">
        <v>409</v>
      </c>
      <c r="F32" s="10">
        <f t="shared" si="14"/>
        <v>97.26516052318668</v>
      </c>
      <c r="G32" s="9">
        <v>444</v>
      </c>
      <c r="H32" s="10">
        <f t="shared" si="15"/>
        <v>98.776418242491658</v>
      </c>
      <c r="I32" s="9">
        <v>428</v>
      </c>
      <c r="J32" s="10">
        <f t="shared" si="16"/>
        <v>98.390804597701148</v>
      </c>
      <c r="K32" s="9">
        <v>445</v>
      </c>
      <c r="L32" s="10">
        <f t="shared" si="17"/>
        <v>98.998887652947715</v>
      </c>
      <c r="M32" s="9">
        <v>429</v>
      </c>
      <c r="N32" s="10">
        <f t="shared" si="18"/>
        <v>98.620689655172413</v>
      </c>
      <c r="O32" s="8">
        <v>450</v>
      </c>
      <c r="P32" s="10">
        <f>100</f>
        <v>100</v>
      </c>
      <c r="Q32" s="8">
        <v>443</v>
      </c>
      <c r="R32" s="10">
        <f t="shared" si="20"/>
        <v>98.553948832035601</v>
      </c>
      <c r="S32" s="8">
        <v>426</v>
      </c>
      <c r="T32" s="10">
        <f t="shared" si="21"/>
        <v>97.931034482758619</v>
      </c>
      <c r="U32" s="9">
        <v>432</v>
      </c>
      <c r="V32" s="10">
        <f t="shared" si="22"/>
        <v>96.106785317018904</v>
      </c>
      <c r="W32" s="9">
        <v>156</v>
      </c>
      <c r="X32" s="10">
        <f t="shared" si="23"/>
        <v>97.805642633228842</v>
      </c>
      <c r="AB32" s="8">
        <v>4499</v>
      </c>
      <c r="AC32" s="10">
        <f t="shared" si="24"/>
        <v>98.18856394587516</v>
      </c>
    </row>
    <row r="33" spans="2:29" x14ac:dyDescent="0.25">
      <c r="B33" s="3" t="s">
        <v>21</v>
      </c>
      <c r="C33" s="8"/>
      <c r="D33" s="10">
        <f>C33*100/(31*14.5)</f>
        <v>0</v>
      </c>
      <c r="E33" s="8"/>
      <c r="F33" s="10">
        <f t="shared" si="14"/>
        <v>0</v>
      </c>
      <c r="G33" s="8"/>
      <c r="H33" s="10">
        <f t="shared" si="15"/>
        <v>0</v>
      </c>
      <c r="I33" s="8">
        <v>8</v>
      </c>
      <c r="J33" s="10">
        <f t="shared" si="16"/>
        <v>1.8390804597701149</v>
      </c>
      <c r="K33" s="8">
        <v>1</v>
      </c>
      <c r="L33" s="10">
        <f t="shared" si="17"/>
        <v>0.22246941045606228</v>
      </c>
      <c r="M33" s="8">
        <v>1</v>
      </c>
      <c r="N33" s="10">
        <f t="shared" si="18"/>
        <v>0.22988505747126436</v>
      </c>
      <c r="O33" s="8"/>
      <c r="P33" s="10">
        <f t="shared" si="19"/>
        <v>0</v>
      </c>
      <c r="Q33" s="8">
        <v>0</v>
      </c>
      <c r="R33" s="10">
        <f t="shared" si="20"/>
        <v>0</v>
      </c>
      <c r="S33" s="8"/>
      <c r="T33" s="10">
        <f t="shared" si="21"/>
        <v>0</v>
      </c>
      <c r="U33" s="8"/>
      <c r="V33" s="10">
        <f t="shared" si="22"/>
        <v>0</v>
      </c>
      <c r="W33" s="8"/>
      <c r="X33" s="10">
        <f t="shared" si="23"/>
        <v>0</v>
      </c>
      <c r="AB33" s="8">
        <v>11</v>
      </c>
      <c r="AC33" s="10">
        <f t="shared" si="24"/>
        <v>0.24006983849847227</v>
      </c>
    </row>
  </sheetData>
  <mergeCells count="27">
    <mergeCell ref="AB5:AC5"/>
    <mergeCell ref="AB21:AC21"/>
    <mergeCell ref="W21:X21"/>
    <mergeCell ref="S21:T21"/>
    <mergeCell ref="U21:V21"/>
    <mergeCell ref="Y5:Z5"/>
    <mergeCell ref="S5:T5"/>
    <mergeCell ref="U5:V5"/>
    <mergeCell ref="W5:X5"/>
    <mergeCell ref="B21:B22"/>
    <mergeCell ref="C21:D21"/>
    <mergeCell ref="E21:F21"/>
    <mergeCell ref="G21:H21"/>
    <mergeCell ref="I21:J21"/>
    <mergeCell ref="K21:L21"/>
    <mergeCell ref="M21:N21"/>
    <mergeCell ref="O21:P21"/>
    <mergeCell ref="Q21:R21"/>
    <mergeCell ref="M5:N5"/>
    <mergeCell ref="O5:P5"/>
    <mergeCell ref="Q5:R5"/>
    <mergeCell ref="K5:L5"/>
    <mergeCell ref="B5:B6"/>
    <mergeCell ref="C5:D5"/>
    <mergeCell ref="E5:F5"/>
    <mergeCell ref="G5:H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532BC-4DE5-4C14-AC51-AB5B884865B3}">
  <dimension ref="B3:AC33"/>
  <sheetViews>
    <sheetView tabSelected="1" workbookViewId="0">
      <selection activeCell="AF1" sqref="AF1:AF1048576"/>
    </sheetView>
  </sheetViews>
  <sheetFormatPr defaultRowHeight="15" x14ac:dyDescent="0.25"/>
  <cols>
    <col min="4" max="4" width="6" customWidth="1"/>
    <col min="6" max="6" width="6" customWidth="1"/>
    <col min="8" max="8" width="6" customWidth="1"/>
    <col min="10" max="10" width="6" customWidth="1"/>
    <col min="12" max="12" width="6" customWidth="1"/>
    <col min="14" max="14" width="6" customWidth="1"/>
    <col min="16" max="16" width="6" customWidth="1"/>
    <col min="18" max="18" width="6" customWidth="1"/>
    <col min="20" max="20" width="6" customWidth="1"/>
    <col min="22" max="22" width="6" customWidth="1"/>
    <col min="24" max="24" width="6" customWidth="1"/>
    <col min="26" max="26" width="6" customWidth="1"/>
    <col min="27" max="27" width="3" customWidth="1"/>
  </cols>
  <sheetData>
    <row r="3" spans="2:29" ht="28.5" x14ac:dyDescent="0.45">
      <c r="B3" s="14" t="s">
        <v>29</v>
      </c>
    </row>
    <row r="5" spans="2:29" s="24" customFormat="1" x14ac:dyDescent="0.25">
      <c r="B5" s="19" t="s">
        <v>22</v>
      </c>
      <c r="C5" s="17" t="s">
        <v>0</v>
      </c>
      <c r="D5" s="22"/>
      <c r="E5" s="17" t="s">
        <v>1</v>
      </c>
      <c r="F5" s="22"/>
      <c r="G5" s="17" t="s">
        <v>2</v>
      </c>
      <c r="H5" s="22"/>
      <c r="I5" s="17" t="s">
        <v>3</v>
      </c>
      <c r="J5" s="22"/>
      <c r="K5" s="17" t="s">
        <v>4</v>
      </c>
      <c r="L5" s="22"/>
      <c r="M5" s="17" t="s">
        <v>5</v>
      </c>
      <c r="N5" s="22"/>
      <c r="O5" s="17" t="s">
        <v>6</v>
      </c>
      <c r="P5" s="22"/>
      <c r="Q5" s="17" t="s">
        <v>7</v>
      </c>
      <c r="R5" s="22"/>
      <c r="S5" s="17" t="s">
        <v>8</v>
      </c>
      <c r="T5" s="22"/>
      <c r="U5" s="17" t="s">
        <v>9</v>
      </c>
      <c r="V5" s="22"/>
      <c r="W5" s="17" t="s">
        <v>10</v>
      </c>
      <c r="X5" s="22"/>
      <c r="Y5" s="17" t="s">
        <v>11</v>
      </c>
      <c r="Z5" s="22"/>
      <c r="AB5" s="20" t="s">
        <v>27</v>
      </c>
      <c r="AC5" s="23"/>
    </row>
    <row r="6" spans="2:29" s="24" customFormat="1" x14ac:dyDescent="0.25">
      <c r="B6" s="21"/>
      <c r="C6" s="6" t="s">
        <v>25</v>
      </c>
      <c r="D6" s="7" t="s">
        <v>24</v>
      </c>
      <c r="E6" s="6" t="s">
        <v>25</v>
      </c>
      <c r="F6" s="7" t="s">
        <v>24</v>
      </c>
      <c r="G6" s="6" t="s">
        <v>25</v>
      </c>
      <c r="H6" s="7" t="s">
        <v>24</v>
      </c>
      <c r="I6" s="6" t="s">
        <v>25</v>
      </c>
      <c r="J6" s="7" t="s">
        <v>24</v>
      </c>
      <c r="K6" s="6" t="s">
        <v>25</v>
      </c>
      <c r="L6" s="7" t="s">
        <v>24</v>
      </c>
      <c r="M6" s="6" t="s">
        <v>25</v>
      </c>
      <c r="N6" s="7" t="s">
        <v>24</v>
      </c>
      <c r="O6" s="6" t="s">
        <v>25</v>
      </c>
      <c r="P6" s="7" t="s">
        <v>24</v>
      </c>
      <c r="Q6" s="6" t="s">
        <v>25</v>
      </c>
      <c r="R6" s="7" t="s">
        <v>24</v>
      </c>
      <c r="S6" s="6" t="s">
        <v>25</v>
      </c>
      <c r="T6" s="7" t="s">
        <v>24</v>
      </c>
      <c r="U6" s="6" t="s">
        <v>25</v>
      </c>
      <c r="V6" s="7" t="s">
        <v>24</v>
      </c>
      <c r="W6" s="6" t="s">
        <v>25</v>
      </c>
      <c r="X6" s="7" t="s">
        <v>24</v>
      </c>
      <c r="Y6" s="6" t="s">
        <v>25</v>
      </c>
      <c r="Z6" s="7" t="s">
        <v>24</v>
      </c>
      <c r="AB6" s="15" t="s">
        <v>25</v>
      </c>
      <c r="AC6" s="16" t="s">
        <v>24</v>
      </c>
    </row>
    <row r="7" spans="2:29" x14ac:dyDescent="0.25">
      <c r="B7" s="3" t="s">
        <v>12</v>
      </c>
      <c r="C7" s="8">
        <v>34</v>
      </c>
      <c r="D7" s="10">
        <f>C7*100/(31*2.5)</f>
        <v>43.87096774193548</v>
      </c>
      <c r="E7" s="8">
        <v>22</v>
      </c>
      <c r="F7" s="10">
        <f>E7*100/(28*2.5)</f>
        <v>31.428571428571427</v>
      </c>
      <c r="G7" s="8">
        <v>13</v>
      </c>
      <c r="H7" s="10">
        <f>G7*100/(31*2.5)</f>
        <v>16.774193548387096</v>
      </c>
      <c r="I7" s="8">
        <v>24</v>
      </c>
      <c r="J7" s="10">
        <f>I7*100/(30*2.5)</f>
        <v>32</v>
      </c>
      <c r="K7" s="8">
        <v>20</v>
      </c>
      <c r="L7" s="10">
        <f>K7*100/(31*2.5)</f>
        <v>25.806451612903224</v>
      </c>
      <c r="M7" s="8">
        <v>19</v>
      </c>
      <c r="N7" s="10">
        <f>M7*100/(30*2.5)</f>
        <v>25.333333333333332</v>
      </c>
      <c r="O7" s="8">
        <v>28</v>
      </c>
      <c r="P7" s="10">
        <f>O7*100/(31*2.5)</f>
        <v>36.12903225806452</v>
      </c>
      <c r="Q7" s="8">
        <v>47</v>
      </c>
      <c r="R7" s="10">
        <f>Q7*100/(31*2.5)</f>
        <v>60.645161290322584</v>
      </c>
      <c r="S7" s="8">
        <v>26</v>
      </c>
      <c r="T7" s="10">
        <f>S7*100/(30*2.5)</f>
        <v>34.666666666666664</v>
      </c>
      <c r="U7" s="8">
        <v>15</v>
      </c>
      <c r="V7" s="10">
        <f>U7*100/(31*2.5)</f>
        <v>19.35483870967742</v>
      </c>
      <c r="W7" s="8">
        <v>15</v>
      </c>
      <c r="X7" s="10">
        <f>W7*100/(30*2.5)</f>
        <v>20</v>
      </c>
      <c r="Y7" s="8">
        <v>24</v>
      </c>
      <c r="Z7" s="10">
        <f>Y7*100/(31*2.5)</f>
        <v>30.967741935483872</v>
      </c>
      <c r="AB7" s="8">
        <v>292</v>
      </c>
      <c r="AC7" s="10">
        <f>AB7*100/(365*2.5)</f>
        <v>32</v>
      </c>
    </row>
    <row r="8" spans="2:29" x14ac:dyDescent="0.25">
      <c r="B8" s="3" t="s">
        <v>13</v>
      </c>
      <c r="C8" s="8">
        <v>55</v>
      </c>
      <c r="D8" s="10">
        <f t="shared" ref="D8:D16" si="0">C8*100/(31*2.5)</f>
        <v>70.967741935483872</v>
      </c>
      <c r="E8" s="8">
        <v>49</v>
      </c>
      <c r="F8" s="10">
        <f t="shared" ref="F8:F16" si="1">E8*100/(28*2.5)</f>
        <v>70</v>
      </c>
      <c r="G8" s="8">
        <v>42</v>
      </c>
      <c r="H8" s="10">
        <f t="shared" ref="H8:H16" si="2">G8*100/(31*2.5)</f>
        <v>54.193548387096776</v>
      </c>
      <c r="I8" s="8">
        <v>38</v>
      </c>
      <c r="J8" s="10">
        <f t="shared" ref="J8:J16" si="3">I8*100/(30*2.5)</f>
        <v>50.666666666666664</v>
      </c>
      <c r="K8" s="8">
        <v>55</v>
      </c>
      <c r="L8" s="10">
        <f t="shared" ref="L8:L16" si="4">K8*100/(31*2.5)</f>
        <v>70.967741935483872</v>
      </c>
      <c r="M8" s="8">
        <v>64</v>
      </c>
      <c r="N8" s="10">
        <f t="shared" ref="N8:N16" si="5">M8*100/(30*2.5)</f>
        <v>85.333333333333329</v>
      </c>
      <c r="O8" s="8">
        <v>62</v>
      </c>
      <c r="P8" s="10">
        <f t="shared" ref="P8:P16" si="6">O8*100/(31*2.5)</f>
        <v>80</v>
      </c>
      <c r="Q8" s="8">
        <v>54</v>
      </c>
      <c r="R8" s="10">
        <f t="shared" ref="R8:R16" si="7">Q8*100/(31*2.5)</f>
        <v>69.677419354838705</v>
      </c>
      <c r="S8" s="8">
        <v>63</v>
      </c>
      <c r="T8" s="10">
        <f t="shared" ref="T8:T16" si="8">S8*100/(30*2.5)</f>
        <v>84</v>
      </c>
      <c r="U8" s="8">
        <v>44</v>
      </c>
      <c r="V8" s="10">
        <f t="shared" ref="V8:V16" si="9">U8*100/(31*2.5)</f>
        <v>56.774193548387096</v>
      </c>
      <c r="W8" s="8">
        <v>48</v>
      </c>
      <c r="X8" s="10">
        <f t="shared" ref="X8:X16" si="10">W8*100/(30*2.5)</f>
        <v>64</v>
      </c>
      <c r="Y8" s="8">
        <v>46</v>
      </c>
      <c r="Z8" s="10">
        <f t="shared" ref="Z8:Z16" si="11">Y8*100/(31*2.5)</f>
        <v>59.354838709677416</v>
      </c>
      <c r="AB8" s="8">
        <v>625</v>
      </c>
      <c r="AC8" s="10">
        <f t="shared" ref="AC8:AC16" si="12">AB8*100/(365*2.5)</f>
        <v>68.493150684931507</v>
      </c>
    </row>
    <row r="9" spans="2:29" x14ac:dyDescent="0.25">
      <c r="B9" s="3" t="s">
        <v>14</v>
      </c>
      <c r="C9" s="8">
        <v>33</v>
      </c>
      <c r="D9" s="10">
        <f t="shared" si="0"/>
        <v>42.58064516129032</v>
      </c>
      <c r="E9" s="8">
        <v>36</v>
      </c>
      <c r="F9" s="10">
        <f t="shared" si="1"/>
        <v>51.428571428571431</v>
      </c>
      <c r="G9" s="8">
        <v>39</v>
      </c>
      <c r="H9" s="10">
        <f t="shared" si="2"/>
        <v>50.322580645161288</v>
      </c>
      <c r="I9" s="8">
        <v>44</v>
      </c>
      <c r="J9" s="10">
        <f t="shared" si="3"/>
        <v>58.666666666666664</v>
      </c>
      <c r="K9" s="8">
        <v>33</v>
      </c>
      <c r="L9" s="10">
        <f t="shared" si="4"/>
        <v>42.58064516129032</v>
      </c>
      <c r="M9" s="8">
        <v>23</v>
      </c>
      <c r="N9" s="10">
        <f t="shared" si="5"/>
        <v>30.666666666666668</v>
      </c>
      <c r="O9" s="8">
        <v>30</v>
      </c>
      <c r="P9" s="10">
        <f t="shared" si="6"/>
        <v>38.70967741935484</v>
      </c>
      <c r="Q9" s="8">
        <v>50</v>
      </c>
      <c r="R9" s="10">
        <f t="shared" si="7"/>
        <v>64.516129032258064</v>
      </c>
      <c r="S9" s="8">
        <v>33</v>
      </c>
      <c r="T9" s="10">
        <f t="shared" si="8"/>
        <v>44</v>
      </c>
      <c r="U9" s="8">
        <v>29</v>
      </c>
      <c r="V9" s="10">
        <f t="shared" si="9"/>
        <v>37.41935483870968</v>
      </c>
      <c r="W9" s="8">
        <v>26</v>
      </c>
      <c r="X9" s="10">
        <f t="shared" si="10"/>
        <v>34.666666666666664</v>
      </c>
      <c r="Y9" s="8">
        <v>31</v>
      </c>
      <c r="Z9" s="10">
        <f t="shared" si="11"/>
        <v>40</v>
      </c>
      <c r="AB9" s="8">
        <v>412</v>
      </c>
      <c r="AC9" s="10">
        <f t="shared" si="12"/>
        <v>45.150684931506852</v>
      </c>
    </row>
    <row r="10" spans="2:29" x14ac:dyDescent="0.25">
      <c r="B10" s="3" t="s">
        <v>15</v>
      </c>
      <c r="C10" s="8">
        <v>56</v>
      </c>
      <c r="D10" s="10">
        <f t="shared" si="0"/>
        <v>72.258064516129039</v>
      </c>
      <c r="E10" s="8">
        <v>34</v>
      </c>
      <c r="F10" s="10">
        <f t="shared" si="1"/>
        <v>48.571428571428569</v>
      </c>
      <c r="G10" s="8">
        <v>46</v>
      </c>
      <c r="H10" s="10">
        <f t="shared" si="2"/>
        <v>59.354838709677416</v>
      </c>
      <c r="I10" s="8">
        <v>43</v>
      </c>
      <c r="J10" s="10">
        <f t="shared" si="3"/>
        <v>57.333333333333336</v>
      </c>
      <c r="K10" s="8">
        <v>44</v>
      </c>
      <c r="L10" s="10">
        <f t="shared" si="4"/>
        <v>56.774193548387096</v>
      </c>
      <c r="M10" s="8">
        <v>54</v>
      </c>
      <c r="N10" s="10">
        <f t="shared" si="5"/>
        <v>72</v>
      </c>
      <c r="O10" s="8">
        <v>53</v>
      </c>
      <c r="P10" s="10">
        <f t="shared" si="6"/>
        <v>68.387096774193552</v>
      </c>
      <c r="Q10" s="8">
        <v>60</v>
      </c>
      <c r="R10" s="10">
        <f t="shared" si="7"/>
        <v>77.41935483870968</v>
      </c>
      <c r="S10" s="8">
        <v>53</v>
      </c>
      <c r="T10" s="10">
        <f t="shared" si="8"/>
        <v>70.666666666666671</v>
      </c>
      <c r="U10" s="8">
        <v>46</v>
      </c>
      <c r="V10" s="10">
        <f t="shared" si="9"/>
        <v>59.354838709677416</v>
      </c>
      <c r="W10" s="8">
        <v>49</v>
      </c>
      <c r="X10" s="10">
        <f t="shared" si="10"/>
        <v>65.333333333333329</v>
      </c>
      <c r="Y10" s="8">
        <v>51</v>
      </c>
      <c r="Z10" s="10">
        <f t="shared" si="11"/>
        <v>65.806451612903231</v>
      </c>
      <c r="AB10" s="8">
        <v>594</v>
      </c>
      <c r="AC10" s="10">
        <f t="shared" si="12"/>
        <v>65.095890410958901</v>
      </c>
    </row>
    <row r="11" spans="2:29" x14ac:dyDescent="0.25">
      <c r="B11" s="3" t="s">
        <v>16</v>
      </c>
      <c r="C11" s="8">
        <v>72</v>
      </c>
      <c r="D11" s="10">
        <f t="shared" si="0"/>
        <v>92.903225806451616</v>
      </c>
      <c r="E11" s="8">
        <v>65</v>
      </c>
      <c r="F11" s="10">
        <f t="shared" si="1"/>
        <v>92.857142857142861</v>
      </c>
      <c r="G11" s="8">
        <v>66</v>
      </c>
      <c r="H11" s="10">
        <f t="shared" si="2"/>
        <v>85.161290322580641</v>
      </c>
      <c r="I11" s="8">
        <v>65</v>
      </c>
      <c r="J11" s="10">
        <f t="shared" si="3"/>
        <v>86.666666666666671</v>
      </c>
      <c r="K11" s="8">
        <v>64</v>
      </c>
      <c r="L11" s="10">
        <f t="shared" si="4"/>
        <v>82.58064516129032</v>
      </c>
      <c r="M11" s="8">
        <v>60</v>
      </c>
      <c r="N11" s="10">
        <f t="shared" si="5"/>
        <v>80</v>
      </c>
      <c r="O11" s="8">
        <v>64</v>
      </c>
      <c r="P11" s="10">
        <f t="shared" si="6"/>
        <v>82.58064516129032</v>
      </c>
      <c r="Q11" s="8">
        <v>65</v>
      </c>
      <c r="R11" s="10">
        <f t="shared" si="7"/>
        <v>83.870967741935488</v>
      </c>
      <c r="S11" s="8">
        <v>58</v>
      </c>
      <c r="T11" s="10">
        <f t="shared" si="8"/>
        <v>77.333333333333329</v>
      </c>
      <c r="U11" s="8">
        <v>58</v>
      </c>
      <c r="V11" s="10">
        <f t="shared" si="9"/>
        <v>74.838709677419359</v>
      </c>
      <c r="W11" s="8">
        <v>58</v>
      </c>
      <c r="X11" s="10">
        <f t="shared" si="10"/>
        <v>77.333333333333329</v>
      </c>
      <c r="Y11" s="8">
        <v>70</v>
      </c>
      <c r="Z11" s="10">
        <f t="shared" si="11"/>
        <v>90.322580645161295</v>
      </c>
      <c r="AB11" s="8">
        <v>771</v>
      </c>
      <c r="AC11" s="10">
        <f t="shared" si="12"/>
        <v>84.493150684931507</v>
      </c>
    </row>
    <row r="12" spans="2:29" x14ac:dyDescent="0.25">
      <c r="B12" s="3" t="s">
        <v>17</v>
      </c>
      <c r="C12" s="8">
        <v>69</v>
      </c>
      <c r="D12" s="10">
        <f t="shared" si="0"/>
        <v>89.032258064516128</v>
      </c>
      <c r="E12" s="8">
        <v>63</v>
      </c>
      <c r="F12" s="10">
        <f t="shared" si="1"/>
        <v>90</v>
      </c>
      <c r="G12" s="8">
        <v>70</v>
      </c>
      <c r="H12" s="10">
        <f t="shared" si="2"/>
        <v>90.322580645161295</v>
      </c>
      <c r="I12" s="8">
        <v>67</v>
      </c>
      <c r="J12" s="10">
        <f t="shared" si="3"/>
        <v>89.333333333333329</v>
      </c>
      <c r="K12" s="8">
        <v>69</v>
      </c>
      <c r="L12" s="10">
        <f t="shared" si="4"/>
        <v>89.032258064516128</v>
      </c>
      <c r="M12" s="8">
        <v>67</v>
      </c>
      <c r="N12" s="10">
        <f t="shared" si="5"/>
        <v>89.333333333333329</v>
      </c>
      <c r="O12" s="8">
        <v>67</v>
      </c>
      <c r="P12" s="10">
        <f t="shared" si="6"/>
        <v>86.451612903225808</v>
      </c>
      <c r="Q12" s="8">
        <v>69</v>
      </c>
      <c r="R12" s="10">
        <f t="shared" si="7"/>
        <v>89.032258064516128</v>
      </c>
      <c r="S12" s="8">
        <v>65</v>
      </c>
      <c r="T12" s="10">
        <f t="shared" si="8"/>
        <v>86.666666666666671</v>
      </c>
      <c r="U12" s="8">
        <v>68</v>
      </c>
      <c r="V12" s="10">
        <f t="shared" si="9"/>
        <v>87.741935483870961</v>
      </c>
      <c r="W12" s="8">
        <v>67</v>
      </c>
      <c r="X12" s="10">
        <f t="shared" si="10"/>
        <v>89.333333333333329</v>
      </c>
      <c r="Y12" s="8">
        <v>69</v>
      </c>
      <c r="Z12" s="10">
        <f t="shared" si="11"/>
        <v>89.032258064516128</v>
      </c>
      <c r="AB12" s="8">
        <v>816</v>
      </c>
      <c r="AC12" s="10">
        <f t="shared" si="12"/>
        <v>89.424657534246577</v>
      </c>
    </row>
    <row r="13" spans="2:29" x14ac:dyDescent="0.25">
      <c r="B13" s="3" t="s">
        <v>18</v>
      </c>
      <c r="C13" s="8">
        <v>75</v>
      </c>
      <c r="D13" s="10">
        <f t="shared" si="0"/>
        <v>96.774193548387103</v>
      </c>
      <c r="E13" s="8">
        <v>67</v>
      </c>
      <c r="F13" s="10">
        <f t="shared" si="1"/>
        <v>95.714285714285708</v>
      </c>
      <c r="G13" s="8">
        <v>75</v>
      </c>
      <c r="H13" s="10">
        <f t="shared" si="2"/>
        <v>96.774193548387103</v>
      </c>
      <c r="I13" s="8">
        <v>73</v>
      </c>
      <c r="J13" s="10">
        <f t="shared" si="3"/>
        <v>97.333333333333329</v>
      </c>
      <c r="K13" s="8">
        <v>75</v>
      </c>
      <c r="L13" s="10">
        <f t="shared" si="4"/>
        <v>96.774193548387103</v>
      </c>
      <c r="M13" s="8">
        <v>72</v>
      </c>
      <c r="N13" s="10">
        <f t="shared" si="5"/>
        <v>96</v>
      </c>
      <c r="O13" s="8">
        <v>74</v>
      </c>
      <c r="P13" s="10">
        <f t="shared" si="6"/>
        <v>95.483870967741936</v>
      </c>
      <c r="Q13" s="8">
        <v>73</v>
      </c>
      <c r="R13" s="10">
        <f t="shared" si="7"/>
        <v>94.193548387096769</v>
      </c>
      <c r="S13" s="8">
        <v>72</v>
      </c>
      <c r="T13" s="10">
        <f t="shared" si="8"/>
        <v>96</v>
      </c>
      <c r="U13" s="8">
        <v>75</v>
      </c>
      <c r="V13" s="10">
        <f t="shared" si="9"/>
        <v>96.774193548387103</v>
      </c>
      <c r="W13" s="8">
        <v>72</v>
      </c>
      <c r="X13" s="10">
        <f t="shared" si="10"/>
        <v>96</v>
      </c>
      <c r="Y13" s="8">
        <v>75</v>
      </c>
      <c r="Z13" s="10">
        <f t="shared" si="11"/>
        <v>96.774193548387103</v>
      </c>
      <c r="AB13" s="8">
        <v>883</v>
      </c>
      <c r="AC13" s="10">
        <f t="shared" si="12"/>
        <v>96.767123287671239</v>
      </c>
    </row>
    <row r="14" spans="2:29" x14ac:dyDescent="0.25">
      <c r="B14" s="3" t="s">
        <v>19</v>
      </c>
      <c r="C14" s="8">
        <v>61</v>
      </c>
      <c r="D14" s="10">
        <f t="shared" si="0"/>
        <v>78.709677419354833</v>
      </c>
      <c r="E14" s="8">
        <v>46</v>
      </c>
      <c r="F14" s="10">
        <f t="shared" si="1"/>
        <v>65.714285714285708</v>
      </c>
      <c r="G14" s="8">
        <v>64</v>
      </c>
      <c r="H14" s="10">
        <f t="shared" si="2"/>
        <v>82.58064516129032</v>
      </c>
      <c r="I14" s="8">
        <v>65</v>
      </c>
      <c r="J14" s="10">
        <f t="shared" si="3"/>
        <v>86.666666666666671</v>
      </c>
      <c r="K14" s="8">
        <v>68</v>
      </c>
      <c r="L14" s="10">
        <f t="shared" si="4"/>
        <v>87.741935483870961</v>
      </c>
      <c r="M14" s="8">
        <v>67</v>
      </c>
      <c r="N14" s="10">
        <f t="shared" si="5"/>
        <v>89.333333333333329</v>
      </c>
      <c r="O14" s="8">
        <v>64</v>
      </c>
      <c r="P14" s="10">
        <f t="shared" si="6"/>
        <v>82.58064516129032</v>
      </c>
      <c r="Q14" s="8">
        <v>56</v>
      </c>
      <c r="R14" s="10">
        <f t="shared" si="7"/>
        <v>72.258064516129039</v>
      </c>
      <c r="S14" s="8">
        <v>57</v>
      </c>
      <c r="T14" s="10">
        <f t="shared" si="8"/>
        <v>76</v>
      </c>
      <c r="U14" s="8">
        <v>62</v>
      </c>
      <c r="V14" s="10">
        <f t="shared" si="9"/>
        <v>80</v>
      </c>
      <c r="W14" s="8">
        <v>66</v>
      </c>
      <c r="X14" s="10">
        <f t="shared" si="10"/>
        <v>88</v>
      </c>
      <c r="Y14" s="8">
        <v>72</v>
      </c>
      <c r="Z14" s="10">
        <f t="shared" si="11"/>
        <v>92.903225806451616</v>
      </c>
      <c r="AB14" s="8">
        <v>756</v>
      </c>
      <c r="AC14" s="10">
        <f t="shared" si="12"/>
        <v>82.849315068493155</v>
      </c>
    </row>
    <row r="15" spans="2:29" x14ac:dyDescent="0.25">
      <c r="B15" s="3" t="s">
        <v>20</v>
      </c>
      <c r="C15" s="8">
        <v>75</v>
      </c>
      <c r="D15" s="10">
        <f t="shared" si="0"/>
        <v>96.774193548387103</v>
      </c>
      <c r="E15" s="8">
        <v>67</v>
      </c>
      <c r="F15" s="10">
        <f t="shared" si="1"/>
        <v>95.714285714285708</v>
      </c>
      <c r="G15" s="8">
        <v>68</v>
      </c>
      <c r="H15" s="10">
        <f t="shared" si="2"/>
        <v>87.741935483870961</v>
      </c>
      <c r="I15" s="8">
        <v>63</v>
      </c>
      <c r="J15" s="10">
        <f t="shared" si="3"/>
        <v>84</v>
      </c>
      <c r="K15" s="8">
        <v>69</v>
      </c>
      <c r="L15" s="10">
        <f t="shared" si="4"/>
        <v>89.032258064516128</v>
      </c>
      <c r="M15" s="8">
        <v>70</v>
      </c>
      <c r="N15" s="10">
        <f t="shared" si="5"/>
        <v>93.333333333333329</v>
      </c>
      <c r="O15" s="8">
        <v>67</v>
      </c>
      <c r="P15" s="10">
        <f t="shared" si="6"/>
        <v>86.451612903225808</v>
      </c>
      <c r="Q15" s="8">
        <v>68</v>
      </c>
      <c r="R15" s="10">
        <f t="shared" si="7"/>
        <v>87.741935483870961</v>
      </c>
      <c r="S15" s="8">
        <v>65</v>
      </c>
      <c r="T15" s="10">
        <f t="shared" si="8"/>
        <v>86.666666666666671</v>
      </c>
      <c r="U15" s="8">
        <v>72</v>
      </c>
      <c r="V15" s="10">
        <f t="shared" si="9"/>
        <v>92.903225806451616</v>
      </c>
      <c r="W15" s="8">
        <v>66</v>
      </c>
      <c r="X15" s="10">
        <f t="shared" si="10"/>
        <v>88</v>
      </c>
      <c r="Y15" s="8">
        <v>65</v>
      </c>
      <c r="Z15" s="10">
        <f t="shared" si="11"/>
        <v>83.870967741935488</v>
      </c>
      <c r="AB15" s="8">
        <v>821</v>
      </c>
      <c r="AC15" s="10">
        <f t="shared" si="12"/>
        <v>89.972602739726028</v>
      </c>
    </row>
    <row r="16" spans="2:29" x14ac:dyDescent="0.25">
      <c r="B16" s="3" t="s">
        <v>21</v>
      </c>
      <c r="C16" s="8">
        <v>2</v>
      </c>
      <c r="D16" s="10">
        <f t="shared" si="0"/>
        <v>2.5806451612903225</v>
      </c>
      <c r="E16" s="8">
        <v>1</v>
      </c>
      <c r="F16" s="10">
        <f t="shared" si="1"/>
        <v>1.4285714285714286</v>
      </c>
      <c r="G16" s="9"/>
      <c r="H16" s="10">
        <f t="shared" si="2"/>
        <v>0</v>
      </c>
      <c r="I16" s="9"/>
      <c r="J16" s="10">
        <f t="shared" si="3"/>
        <v>0</v>
      </c>
      <c r="K16" s="9"/>
      <c r="L16" s="10">
        <f t="shared" si="4"/>
        <v>0</v>
      </c>
      <c r="M16" s="9"/>
      <c r="N16" s="10">
        <f t="shared" si="5"/>
        <v>0</v>
      </c>
      <c r="O16" s="8"/>
      <c r="P16" s="10">
        <f t="shared" si="6"/>
        <v>0</v>
      </c>
      <c r="Q16" s="8"/>
      <c r="R16" s="10">
        <f t="shared" si="7"/>
        <v>0</v>
      </c>
      <c r="S16" s="8">
        <v>1</v>
      </c>
      <c r="T16" s="10">
        <f t="shared" si="8"/>
        <v>1.3333333333333333</v>
      </c>
      <c r="U16" s="9"/>
      <c r="V16" s="10">
        <f t="shared" si="9"/>
        <v>0</v>
      </c>
      <c r="W16" s="9"/>
      <c r="X16" s="10">
        <f t="shared" si="10"/>
        <v>0</v>
      </c>
      <c r="Y16" s="9"/>
      <c r="Z16" s="10">
        <f t="shared" si="11"/>
        <v>0</v>
      </c>
      <c r="AB16" s="9">
        <v>5</v>
      </c>
      <c r="AC16" s="10">
        <f t="shared" si="12"/>
        <v>0.54794520547945202</v>
      </c>
    </row>
    <row r="19" spans="2:29" ht="28.5" x14ac:dyDescent="0.45">
      <c r="B19" s="14" t="s">
        <v>30</v>
      </c>
    </row>
    <row r="21" spans="2:29" s="24" customFormat="1" x14ac:dyDescent="0.25">
      <c r="B21" s="19" t="s">
        <v>22</v>
      </c>
      <c r="C21" s="17" t="s">
        <v>0</v>
      </c>
      <c r="D21" s="22"/>
      <c r="E21" s="17" t="s">
        <v>1</v>
      </c>
      <c r="F21" s="22"/>
      <c r="G21" s="17" t="s">
        <v>2</v>
      </c>
      <c r="H21" s="22"/>
      <c r="I21" s="17" t="s">
        <v>3</v>
      </c>
      <c r="J21" s="22"/>
      <c r="K21" s="17" t="s">
        <v>4</v>
      </c>
      <c r="L21" s="22"/>
      <c r="M21" s="17" t="s">
        <v>5</v>
      </c>
      <c r="N21" s="22"/>
      <c r="O21" s="17" t="s">
        <v>6</v>
      </c>
      <c r="P21" s="22"/>
      <c r="Q21" s="17" t="s">
        <v>7</v>
      </c>
      <c r="R21" s="22"/>
      <c r="S21" s="17" t="s">
        <v>8</v>
      </c>
      <c r="T21" s="22"/>
      <c r="U21" s="17" t="s">
        <v>9</v>
      </c>
      <c r="V21" s="22"/>
      <c r="W21" s="17" t="s">
        <v>26</v>
      </c>
      <c r="X21" s="18"/>
      <c r="AB21" s="20" t="s">
        <v>28</v>
      </c>
      <c r="AC21" s="23"/>
    </row>
    <row r="22" spans="2:29" s="24" customFormat="1" x14ac:dyDescent="0.25">
      <c r="B22" s="21"/>
      <c r="C22" s="6" t="s">
        <v>25</v>
      </c>
      <c r="D22" s="7" t="s">
        <v>24</v>
      </c>
      <c r="E22" s="6" t="s">
        <v>25</v>
      </c>
      <c r="F22" s="7" t="s">
        <v>24</v>
      </c>
      <c r="G22" s="6" t="s">
        <v>25</v>
      </c>
      <c r="H22" s="7" t="s">
        <v>24</v>
      </c>
      <c r="I22" s="6" t="s">
        <v>25</v>
      </c>
      <c r="J22" s="7" t="s">
        <v>24</v>
      </c>
      <c r="K22" s="6" t="s">
        <v>25</v>
      </c>
      <c r="L22" s="7" t="s">
        <v>24</v>
      </c>
      <c r="M22" s="6" t="s">
        <v>25</v>
      </c>
      <c r="N22" s="7" t="s">
        <v>24</v>
      </c>
      <c r="O22" s="6" t="s">
        <v>25</v>
      </c>
      <c r="P22" s="7" t="s">
        <v>24</v>
      </c>
      <c r="Q22" s="6" t="s">
        <v>25</v>
      </c>
      <c r="R22" s="7" t="s">
        <v>24</v>
      </c>
      <c r="S22" s="6" t="s">
        <v>25</v>
      </c>
      <c r="T22" s="7" t="s">
        <v>24</v>
      </c>
      <c r="U22" s="6" t="s">
        <v>25</v>
      </c>
      <c r="V22" s="7" t="s">
        <v>24</v>
      </c>
      <c r="W22" s="6" t="s">
        <v>25</v>
      </c>
      <c r="X22" s="7" t="s">
        <v>24</v>
      </c>
      <c r="AB22" s="15" t="s">
        <v>25</v>
      </c>
      <c r="AC22" s="16" t="s">
        <v>24</v>
      </c>
    </row>
    <row r="23" spans="2:29" x14ac:dyDescent="0.25">
      <c r="B23" s="3" t="s">
        <v>12</v>
      </c>
      <c r="C23" s="8">
        <v>29</v>
      </c>
      <c r="D23" s="10">
        <f>C23*100/(31*2.5)</f>
        <v>37.41935483870968</v>
      </c>
      <c r="E23" s="8">
        <v>17</v>
      </c>
      <c r="F23" s="10">
        <f>E23*100/(28*2.5)</f>
        <v>24.285714285714285</v>
      </c>
      <c r="G23" s="8">
        <v>17</v>
      </c>
      <c r="H23" s="10">
        <f>G23*100/(31*2.5)</f>
        <v>21.93548387096774</v>
      </c>
      <c r="I23" s="8">
        <v>25</v>
      </c>
      <c r="J23" s="10">
        <f>I23*100/(30*2.5)</f>
        <v>33.333333333333336</v>
      </c>
      <c r="K23" s="8">
        <v>24</v>
      </c>
      <c r="L23" s="10">
        <f>K23*100/(31*2.5)</f>
        <v>30.967741935483872</v>
      </c>
      <c r="M23" s="8">
        <v>34</v>
      </c>
      <c r="N23" s="10">
        <f>M23*100/(30*2.5)</f>
        <v>45.333333333333336</v>
      </c>
      <c r="O23" s="8">
        <v>31</v>
      </c>
      <c r="P23" s="10">
        <f>O23*100/(31*2.5)</f>
        <v>40</v>
      </c>
      <c r="Q23" s="8">
        <v>33</v>
      </c>
      <c r="R23" s="10">
        <f>Q23*100/(31*2.5)</f>
        <v>42.58064516129032</v>
      </c>
      <c r="S23" s="8">
        <v>18</v>
      </c>
      <c r="T23" s="10">
        <f>S23*100/(30*2.5)</f>
        <v>24</v>
      </c>
      <c r="U23" s="8">
        <v>5</v>
      </c>
      <c r="V23" s="10">
        <f>U23*100/(31*2.5)</f>
        <v>6.4516129032258061</v>
      </c>
      <c r="W23" s="8">
        <v>1</v>
      </c>
      <c r="X23" s="10">
        <f>W23*100/(11*2.5)</f>
        <v>3.6363636363636362</v>
      </c>
      <c r="AB23" s="8">
        <v>239</v>
      </c>
      <c r="AC23" s="10">
        <f>AB23*100/(316*2.5)</f>
        <v>30.253164556962027</v>
      </c>
    </row>
    <row r="24" spans="2:29" x14ac:dyDescent="0.25">
      <c r="B24" s="3" t="s">
        <v>13</v>
      </c>
      <c r="C24" s="8">
        <v>55</v>
      </c>
      <c r="D24" s="10">
        <f t="shared" ref="D24" si="13">C24*100/(31*2.5)</f>
        <v>70.967741935483872</v>
      </c>
      <c r="E24" s="8">
        <v>44</v>
      </c>
      <c r="F24" s="10">
        <f t="shared" ref="F24:F33" si="14">E24*100/(28*2.5)</f>
        <v>62.857142857142854</v>
      </c>
      <c r="G24" s="8">
        <v>64</v>
      </c>
      <c r="H24" s="10">
        <f t="shared" ref="H24" si="15">G24*100/(31*2.5)</f>
        <v>82.58064516129032</v>
      </c>
      <c r="I24" s="8">
        <v>61</v>
      </c>
      <c r="J24" s="10">
        <f t="shared" ref="J24:J33" si="16">I24*100/(30*2.5)</f>
        <v>81.333333333333329</v>
      </c>
      <c r="K24" s="8">
        <v>53</v>
      </c>
      <c r="L24" s="10">
        <f t="shared" ref="L24:L33" si="17">K24*100/(31*2.5)</f>
        <v>68.387096774193552</v>
      </c>
      <c r="M24" s="8">
        <v>50</v>
      </c>
      <c r="N24" s="10">
        <f t="shared" ref="N24:N33" si="18">M24*100/(30*2.5)</f>
        <v>66.666666666666671</v>
      </c>
      <c r="O24" s="8">
        <v>65</v>
      </c>
      <c r="P24" s="10">
        <f t="shared" ref="P24:P33" si="19">O24*100/(31*2.5)</f>
        <v>83.870967741935488</v>
      </c>
      <c r="Q24" s="8">
        <v>60</v>
      </c>
      <c r="R24" s="10">
        <f t="shared" ref="R24:R33" si="20">Q24*100/(31*2.5)</f>
        <v>77.41935483870968</v>
      </c>
      <c r="S24" s="8">
        <v>53</v>
      </c>
      <c r="T24" s="10">
        <f t="shared" ref="T24:T33" si="21">S24*100/(30*2.5)</f>
        <v>70.666666666666671</v>
      </c>
      <c r="U24" s="8">
        <v>34</v>
      </c>
      <c r="V24" s="10">
        <f t="shared" ref="V24:V33" si="22">U24*100/(31*2.5)</f>
        <v>43.87096774193548</v>
      </c>
      <c r="W24" s="8">
        <v>14</v>
      </c>
      <c r="X24" s="10">
        <f t="shared" ref="X24:X33" si="23">W24*100/(11*2.5)</f>
        <v>50.909090909090907</v>
      </c>
      <c r="AB24" s="8">
        <v>558</v>
      </c>
      <c r="AC24" s="10">
        <f t="shared" ref="AC24:AC33" si="24">AB24*100/(316*2.5)</f>
        <v>70.632911392405063</v>
      </c>
    </row>
    <row r="25" spans="2:29" x14ac:dyDescent="0.25">
      <c r="B25" s="3" t="s">
        <v>14</v>
      </c>
      <c r="C25" s="8">
        <v>22</v>
      </c>
      <c r="D25" s="10">
        <f t="shared" ref="D25" si="25">C25*100/(31*2.5)</f>
        <v>28.387096774193548</v>
      </c>
      <c r="E25" s="8">
        <v>17</v>
      </c>
      <c r="F25" s="10">
        <f t="shared" si="14"/>
        <v>24.285714285714285</v>
      </c>
      <c r="G25" s="8">
        <v>18</v>
      </c>
      <c r="H25" s="10">
        <f t="shared" ref="H25" si="26">G25*100/(31*2.5)</f>
        <v>23.225806451612904</v>
      </c>
      <c r="I25" s="8">
        <v>13</v>
      </c>
      <c r="J25" s="10">
        <f t="shared" si="16"/>
        <v>17.333333333333332</v>
      </c>
      <c r="K25" s="8">
        <v>18</v>
      </c>
      <c r="L25" s="10">
        <f t="shared" si="17"/>
        <v>23.225806451612904</v>
      </c>
      <c r="M25" s="8">
        <v>25</v>
      </c>
      <c r="N25" s="10">
        <f t="shared" si="18"/>
        <v>33.333333333333336</v>
      </c>
      <c r="O25" s="8">
        <v>36</v>
      </c>
      <c r="P25" s="10">
        <f t="shared" si="19"/>
        <v>46.451612903225808</v>
      </c>
      <c r="Q25" s="8">
        <v>54</v>
      </c>
      <c r="R25" s="10">
        <f t="shared" si="20"/>
        <v>69.677419354838705</v>
      </c>
      <c r="S25" s="8">
        <v>31</v>
      </c>
      <c r="T25" s="10">
        <f t="shared" si="21"/>
        <v>41.333333333333336</v>
      </c>
      <c r="U25" s="8">
        <v>21</v>
      </c>
      <c r="V25" s="10">
        <f t="shared" si="22"/>
        <v>27.096774193548388</v>
      </c>
      <c r="W25" s="8">
        <v>6</v>
      </c>
      <c r="X25" s="10">
        <f t="shared" si="23"/>
        <v>21.818181818181817</v>
      </c>
      <c r="AB25" s="8">
        <v>265</v>
      </c>
      <c r="AC25" s="10">
        <f t="shared" si="24"/>
        <v>33.544303797468352</v>
      </c>
    </row>
    <row r="26" spans="2:29" x14ac:dyDescent="0.25">
      <c r="B26" s="3" t="s">
        <v>15</v>
      </c>
      <c r="C26" s="8">
        <v>45</v>
      </c>
      <c r="D26" s="10">
        <f t="shared" ref="D26" si="27">C26*100/(31*2.5)</f>
        <v>58.064516129032256</v>
      </c>
      <c r="E26" s="8">
        <v>41</v>
      </c>
      <c r="F26" s="10">
        <f t="shared" si="14"/>
        <v>58.571428571428569</v>
      </c>
      <c r="G26" s="8">
        <v>53</v>
      </c>
      <c r="H26" s="10">
        <f t="shared" ref="H26" si="28">G26*100/(31*2.5)</f>
        <v>68.387096774193552</v>
      </c>
      <c r="I26" s="8">
        <v>53</v>
      </c>
      <c r="J26" s="10">
        <f t="shared" si="16"/>
        <v>70.666666666666671</v>
      </c>
      <c r="K26" s="8">
        <v>53</v>
      </c>
      <c r="L26" s="10">
        <f t="shared" si="17"/>
        <v>68.387096774193552</v>
      </c>
      <c r="M26" s="8">
        <v>58</v>
      </c>
      <c r="N26" s="10">
        <f t="shared" si="18"/>
        <v>77.333333333333329</v>
      </c>
      <c r="O26" s="8">
        <v>50</v>
      </c>
      <c r="P26" s="10">
        <f t="shared" si="19"/>
        <v>64.516129032258064</v>
      </c>
      <c r="Q26" s="8">
        <v>57</v>
      </c>
      <c r="R26" s="10">
        <f t="shared" si="20"/>
        <v>73.548387096774192</v>
      </c>
      <c r="S26" s="8">
        <v>45</v>
      </c>
      <c r="T26" s="10">
        <f t="shared" si="21"/>
        <v>60</v>
      </c>
      <c r="U26" s="8">
        <v>33</v>
      </c>
      <c r="V26" s="10">
        <f t="shared" si="22"/>
        <v>42.58064516129032</v>
      </c>
      <c r="W26" s="8">
        <v>14</v>
      </c>
      <c r="X26" s="10">
        <f t="shared" si="23"/>
        <v>50.909090909090907</v>
      </c>
      <c r="AB26" s="8">
        <v>507</v>
      </c>
      <c r="AC26" s="10">
        <f t="shared" si="24"/>
        <v>64.177215189873422</v>
      </c>
    </row>
    <row r="27" spans="2:29" x14ac:dyDescent="0.25">
      <c r="B27" s="3" t="s">
        <v>16</v>
      </c>
      <c r="C27" s="8">
        <v>71</v>
      </c>
      <c r="D27" s="10">
        <f t="shared" ref="D27" si="29">C27*100/(31*2.5)</f>
        <v>91.612903225806448</v>
      </c>
      <c r="E27" s="8">
        <v>63</v>
      </c>
      <c r="F27" s="10">
        <f t="shared" si="14"/>
        <v>90</v>
      </c>
      <c r="G27" s="8">
        <v>69</v>
      </c>
      <c r="H27" s="10">
        <f t="shared" ref="H27" si="30">G27*100/(31*2.5)</f>
        <v>89.032258064516128</v>
      </c>
      <c r="I27" s="8">
        <v>68</v>
      </c>
      <c r="J27" s="10">
        <f t="shared" si="16"/>
        <v>90.666666666666671</v>
      </c>
      <c r="K27" s="8">
        <v>70</v>
      </c>
      <c r="L27" s="10">
        <f t="shared" si="17"/>
        <v>90.322580645161295</v>
      </c>
      <c r="M27" s="8">
        <v>68</v>
      </c>
      <c r="N27" s="10">
        <f t="shared" si="18"/>
        <v>90.666666666666671</v>
      </c>
      <c r="O27" s="8">
        <v>70</v>
      </c>
      <c r="P27" s="10">
        <f t="shared" si="19"/>
        <v>90.322580645161295</v>
      </c>
      <c r="Q27" s="8">
        <v>68</v>
      </c>
      <c r="R27" s="10">
        <f t="shared" si="20"/>
        <v>87.741935483870961</v>
      </c>
      <c r="S27" s="8">
        <v>62</v>
      </c>
      <c r="T27" s="10">
        <f t="shared" si="21"/>
        <v>82.666666666666671</v>
      </c>
      <c r="U27" s="8">
        <v>62</v>
      </c>
      <c r="V27" s="10">
        <f t="shared" si="22"/>
        <v>80</v>
      </c>
      <c r="W27" s="8">
        <v>23</v>
      </c>
      <c r="X27" s="10">
        <f t="shared" si="23"/>
        <v>83.63636363636364</v>
      </c>
      <c r="AB27" s="8">
        <v>700</v>
      </c>
      <c r="AC27" s="10">
        <f t="shared" si="24"/>
        <v>88.607594936708864</v>
      </c>
    </row>
    <row r="28" spans="2:29" x14ac:dyDescent="0.25">
      <c r="B28" s="3" t="s">
        <v>17</v>
      </c>
      <c r="C28" s="8">
        <v>69</v>
      </c>
      <c r="D28" s="10">
        <f t="shared" ref="D28" si="31">C28*100/(31*2.5)</f>
        <v>89.032258064516128</v>
      </c>
      <c r="E28" s="8">
        <v>63</v>
      </c>
      <c r="F28" s="10">
        <f t="shared" si="14"/>
        <v>90</v>
      </c>
      <c r="G28" s="8">
        <v>69</v>
      </c>
      <c r="H28" s="10">
        <f t="shared" ref="H28" si="32">G28*100/(31*2.5)</f>
        <v>89.032258064516128</v>
      </c>
      <c r="I28" s="8">
        <v>68</v>
      </c>
      <c r="J28" s="10">
        <f t="shared" si="16"/>
        <v>90.666666666666671</v>
      </c>
      <c r="K28" s="8">
        <v>71</v>
      </c>
      <c r="L28" s="10">
        <f t="shared" si="17"/>
        <v>91.612903225806448</v>
      </c>
      <c r="M28" s="8">
        <v>68</v>
      </c>
      <c r="N28" s="10">
        <f t="shared" si="18"/>
        <v>90.666666666666671</v>
      </c>
      <c r="O28" s="8">
        <v>68</v>
      </c>
      <c r="P28" s="10">
        <f t="shared" si="19"/>
        <v>87.741935483870961</v>
      </c>
      <c r="Q28" s="8">
        <v>70</v>
      </c>
      <c r="R28" s="10">
        <f t="shared" si="20"/>
        <v>90.322580645161295</v>
      </c>
      <c r="S28" s="8">
        <v>67</v>
      </c>
      <c r="T28" s="10">
        <f t="shared" si="21"/>
        <v>89.333333333333329</v>
      </c>
      <c r="U28" s="8">
        <v>70</v>
      </c>
      <c r="V28" s="10">
        <f t="shared" si="22"/>
        <v>90.322580645161295</v>
      </c>
      <c r="W28" s="8">
        <v>25</v>
      </c>
      <c r="X28" s="10">
        <f t="shared" si="23"/>
        <v>90.909090909090907</v>
      </c>
      <c r="AB28" s="8">
        <v>714</v>
      </c>
      <c r="AC28" s="10">
        <f t="shared" si="24"/>
        <v>90.379746835443044</v>
      </c>
    </row>
    <row r="29" spans="2:29" x14ac:dyDescent="0.25">
      <c r="B29" s="3" t="s">
        <v>23</v>
      </c>
      <c r="C29" s="8">
        <v>28</v>
      </c>
      <c r="D29" s="10">
        <f t="shared" ref="D29" si="33">C29*100/(31*2.5)</f>
        <v>36.12903225806452</v>
      </c>
      <c r="E29" s="8">
        <v>67</v>
      </c>
      <c r="F29" s="10">
        <f t="shared" si="14"/>
        <v>95.714285714285708</v>
      </c>
      <c r="G29" s="8">
        <v>72</v>
      </c>
      <c r="H29" s="10">
        <f t="shared" ref="H29" si="34">G29*100/(31*2.5)</f>
        <v>92.903225806451616</v>
      </c>
      <c r="I29" s="8">
        <v>70</v>
      </c>
      <c r="J29" s="10">
        <f t="shared" si="16"/>
        <v>93.333333333333329</v>
      </c>
      <c r="K29" s="8">
        <v>73</v>
      </c>
      <c r="L29" s="10">
        <f t="shared" si="17"/>
        <v>94.193548387096769</v>
      </c>
      <c r="M29" s="8">
        <v>70</v>
      </c>
      <c r="N29" s="10">
        <f t="shared" si="18"/>
        <v>93.333333333333329</v>
      </c>
      <c r="O29" s="8">
        <v>70</v>
      </c>
      <c r="P29" s="10">
        <f t="shared" si="19"/>
        <v>90.322580645161295</v>
      </c>
      <c r="Q29" s="8">
        <v>67</v>
      </c>
      <c r="R29" s="10">
        <f t="shared" si="20"/>
        <v>86.451612903225808</v>
      </c>
      <c r="S29" s="8">
        <v>69</v>
      </c>
      <c r="T29" s="10">
        <f t="shared" si="21"/>
        <v>92</v>
      </c>
      <c r="U29" s="8">
        <v>71</v>
      </c>
      <c r="V29" s="10">
        <f t="shared" si="22"/>
        <v>91.612903225806448</v>
      </c>
      <c r="W29" s="8">
        <v>25</v>
      </c>
      <c r="X29" s="10">
        <f t="shared" si="23"/>
        <v>90.909090909090907</v>
      </c>
      <c r="AB29" s="8">
        <v>687</v>
      </c>
      <c r="AC29" s="10">
        <f t="shared" si="24"/>
        <v>86.962025316455694</v>
      </c>
    </row>
    <row r="30" spans="2:29" x14ac:dyDescent="0.25">
      <c r="B30" s="3" t="s">
        <v>18</v>
      </c>
      <c r="C30" s="8">
        <v>74</v>
      </c>
      <c r="D30" s="10">
        <f t="shared" ref="D30" si="35">C30*100/(31*2.5)</f>
        <v>95.483870967741936</v>
      </c>
      <c r="E30" s="8">
        <v>70</v>
      </c>
      <c r="F30" s="10">
        <f t="shared" si="14"/>
        <v>100</v>
      </c>
      <c r="G30" s="8">
        <v>75</v>
      </c>
      <c r="H30" s="10">
        <f t="shared" ref="H30" si="36">G30*100/(31*2.5)</f>
        <v>96.774193548387103</v>
      </c>
      <c r="I30" s="8">
        <v>71</v>
      </c>
      <c r="J30" s="10">
        <f t="shared" si="16"/>
        <v>94.666666666666671</v>
      </c>
      <c r="K30" s="8">
        <v>76</v>
      </c>
      <c r="L30" s="10">
        <f t="shared" si="17"/>
        <v>98.064516129032256</v>
      </c>
      <c r="M30" s="8">
        <v>74</v>
      </c>
      <c r="N30" s="10">
        <f t="shared" si="18"/>
        <v>98.666666666666671</v>
      </c>
      <c r="O30" s="8">
        <v>77</v>
      </c>
      <c r="P30" s="10">
        <f t="shared" si="19"/>
        <v>99.354838709677423</v>
      </c>
      <c r="Q30" s="8">
        <v>75</v>
      </c>
      <c r="R30" s="10">
        <f t="shared" si="20"/>
        <v>96.774193548387103</v>
      </c>
      <c r="S30" s="8">
        <v>73</v>
      </c>
      <c r="T30" s="10">
        <f t="shared" si="21"/>
        <v>97.333333333333329</v>
      </c>
      <c r="U30" s="8">
        <v>76</v>
      </c>
      <c r="V30" s="10">
        <f t="shared" si="22"/>
        <v>98.064516129032256</v>
      </c>
      <c r="W30" s="8">
        <v>26</v>
      </c>
      <c r="X30" s="10">
        <f t="shared" si="23"/>
        <v>94.545454545454547</v>
      </c>
      <c r="AB30" s="8">
        <v>770</v>
      </c>
      <c r="AC30" s="10">
        <f t="shared" si="24"/>
        <v>97.468354430379748</v>
      </c>
    </row>
    <row r="31" spans="2:29" x14ac:dyDescent="0.25">
      <c r="B31" s="3" t="s">
        <v>19</v>
      </c>
      <c r="C31" s="8">
        <v>71</v>
      </c>
      <c r="D31" s="10">
        <f t="shared" ref="D31" si="37">C31*100/(31*2.5)</f>
        <v>91.612903225806448</v>
      </c>
      <c r="E31" s="8">
        <v>65</v>
      </c>
      <c r="F31" s="10">
        <f t="shared" si="14"/>
        <v>92.857142857142861</v>
      </c>
      <c r="G31" s="8">
        <v>71</v>
      </c>
      <c r="H31" s="10">
        <f t="shared" ref="H31" si="38">G31*100/(31*2.5)</f>
        <v>91.612903225806448</v>
      </c>
      <c r="I31" s="8">
        <v>70</v>
      </c>
      <c r="J31" s="10">
        <f t="shared" si="16"/>
        <v>93.333333333333329</v>
      </c>
      <c r="K31" s="8">
        <v>72</v>
      </c>
      <c r="L31" s="10">
        <f t="shared" si="17"/>
        <v>92.903225806451616</v>
      </c>
      <c r="M31" s="8">
        <v>70</v>
      </c>
      <c r="N31" s="10">
        <f t="shared" si="18"/>
        <v>93.333333333333329</v>
      </c>
      <c r="O31" s="8">
        <v>70</v>
      </c>
      <c r="P31" s="10">
        <f t="shared" si="19"/>
        <v>90.322580645161295</v>
      </c>
      <c r="Q31" s="8">
        <v>71</v>
      </c>
      <c r="R31" s="10">
        <f t="shared" si="20"/>
        <v>91.612903225806448</v>
      </c>
      <c r="S31" s="8">
        <v>68</v>
      </c>
      <c r="T31" s="10">
        <f t="shared" si="21"/>
        <v>90.666666666666671</v>
      </c>
      <c r="U31" s="8">
        <v>68</v>
      </c>
      <c r="V31" s="10">
        <f t="shared" si="22"/>
        <v>87.741935483870961</v>
      </c>
      <c r="W31" s="8">
        <v>25</v>
      </c>
      <c r="X31" s="10">
        <f t="shared" si="23"/>
        <v>90.909090909090907</v>
      </c>
      <c r="AB31" s="8">
        <v>727</v>
      </c>
      <c r="AC31" s="10">
        <f t="shared" si="24"/>
        <v>92.025316455696199</v>
      </c>
    </row>
    <row r="32" spans="2:29" x14ac:dyDescent="0.25">
      <c r="B32" s="3" t="s">
        <v>20</v>
      </c>
      <c r="C32" s="8">
        <v>66</v>
      </c>
      <c r="D32" s="10">
        <f t="shared" ref="D32:D33" si="39">C32*100/(31*2.5)</f>
        <v>85.161290322580641</v>
      </c>
      <c r="E32" s="8">
        <v>65</v>
      </c>
      <c r="F32" s="10">
        <f t="shared" si="14"/>
        <v>92.857142857142861</v>
      </c>
      <c r="G32" s="9">
        <v>75</v>
      </c>
      <c r="H32" s="10">
        <f t="shared" ref="H32:H33" si="40">G32*100/(31*2.5)</f>
        <v>96.774193548387103</v>
      </c>
      <c r="I32" s="9">
        <v>74</v>
      </c>
      <c r="J32" s="10">
        <f t="shared" si="16"/>
        <v>98.666666666666671</v>
      </c>
      <c r="K32" s="9">
        <v>72</v>
      </c>
      <c r="L32" s="10">
        <f t="shared" si="17"/>
        <v>92.903225806451616</v>
      </c>
      <c r="M32" s="9">
        <v>74</v>
      </c>
      <c r="N32" s="10">
        <f t="shared" si="18"/>
        <v>98.666666666666671</v>
      </c>
      <c r="O32" s="8">
        <v>77</v>
      </c>
      <c r="P32" s="10">
        <f t="shared" si="19"/>
        <v>99.354838709677423</v>
      </c>
      <c r="Q32" s="8">
        <v>72</v>
      </c>
      <c r="R32" s="10">
        <f t="shared" si="20"/>
        <v>92.903225806451616</v>
      </c>
      <c r="S32" s="8">
        <v>71</v>
      </c>
      <c r="T32" s="10">
        <f t="shared" si="21"/>
        <v>94.666666666666671</v>
      </c>
      <c r="U32" s="9">
        <v>71</v>
      </c>
      <c r="V32" s="10">
        <f t="shared" si="22"/>
        <v>91.612903225806448</v>
      </c>
      <c r="W32" s="9">
        <v>26</v>
      </c>
      <c r="X32" s="10">
        <f t="shared" si="23"/>
        <v>94.545454545454547</v>
      </c>
      <c r="AB32" s="9">
        <v>748</v>
      </c>
      <c r="AC32" s="10">
        <f t="shared" si="24"/>
        <v>94.683544303797461</v>
      </c>
    </row>
    <row r="33" spans="2:29" x14ac:dyDescent="0.25">
      <c r="B33" s="3" t="s">
        <v>21</v>
      </c>
      <c r="C33" s="8"/>
      <c r="D33" s="10">
        <f t="shared" si="39"/>
        <v>0</v>
      </c>
      <c r="E33" s="8"/>
      <c r="F33" s="10">
        <f t="shared" si="14"/>
        <v>0</v>
      </c>
      <c r="G33" s="8"/>
      <c r="H33" s="10">
        <f t="shared" si="40"/>
        <v>0</v>
      </c>
      <c r="I33" s="8">
        <v>0</v>
      </c>
      <c r="J33" s="10">
        <f t="shared" si="16"/>
        <v>0</v>
      </c>
      <c r="K33" s="8"/>
      <c r="L33" s="10">
        <f t="shared" si="17"/>
        <v>0</v>
      </c>
      <c r="M33" s="8"/>
      <c r="N33" s="10">
        <f t="shared" si="18"/>
        <v>0</v>
      </c>
      <c r="O33" s="8"/>
      <c r="P33" s="10">
        <f t="shared" si="19"/>
        <v>0</v>
      </c>
      <c r="Q33" s="8">
        <v>2</v>
      </c>
      <c r="R33" s="10">
        <f t="shared" si="20"/>
        <v>2.5806451612903225</v>
      </c>
      <c r="S33" s="8"/>
      <c r="T33" s="10">
        <f t="shared" si="21"/>
        <v>0</v>
      </c>
      <c r="U33" s="8"/>
      <c r="V33" s="10">
        <f t="shared" si="22"/>
        <v>0</v>
      </c>
      <c r="W33" s="8"/>
      <c r="X33" s="10">
        <f t="shared" si="23"/>
        <v>0</v>
      </c>
      <c r="AB33" s="9">
        <v>2</v>
      </c>
      <c r="AC33" s="10">
        <f t="shared" si="24"/>
        <v>0.25316455696202533</v>
      </c>
    </row>
  </sheetData>
  <mergeCells count="27">
    <mergeCell ref="S21:T21"/>
    <mergeCell ref="U21:V21"/>
    <mergeCell ref="W21:X21"/>
    <mergeCell ref="AB5:AC5"/>
    <mergeCell ref="AB21:AC21"/>
    <mergeCell ref="Y5:Z5"/>
    <mergeCell ref="S5:T5"/>
    <mergeCell ref="U5:V5"/>
    <mergeCell ref="W5:X5"/>
    <mergeCell ref="B21:B22"/>
    <mergeCell ref="C21:D21"/>
    <mergeCell ref="E21:F21"/>
    <mergeCell ref="G21:H21"/>
    <mergeCell ref="I21:J21"/>
    <mergeCell ref="K21:L21"/>
    <mergeCell ref="M21:N21"/>
    <mergeCell ref="O21:P21"/>
    <mergeCell ref="Q21:R21"/>
    <mergeCell ref="M5:N5"/>
    <mergeCell ref="O5:P5"/>
    <mergeCell ref="Q5:R5"/>
    <mergeCell ref="K5:L5"/>
    <mergeCell ref="B5:B6"/>
    <mergeCell ref="C5:D5"/>
    <mergeCell ref="E5:F5"/>
    <mergeCell ref="G5:H5"/>
    <mergeCell ref="I5:J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B0DB3C4F6FEA4585FA1EB3324DCC88" ma:contentTypeVersion="13" ma:contentTypeDescription="Create a new document." ma:contentTypeScope="" ma:versionID="7b39954e537602ad0a5cb85dcfde54c0">
  <xsd:schema xmlns:xsd="http://www.w3.org/2001/XMLSchema" xmlns:xs="http://www.w3.org/2001/XMLSchema" xmlns:p="http://schemas.microsoft.com/office/2006/metadata/properties" xmlns:ns3="9f34f84e-6160-4ed1-bb9f-53eb16eb02a9" xmlns:ns4="36b2f02d-fd62-47a8-9b8f-fcb44705ade5" targetNamespace="http://schemas.microsoft.com/office/2006/metadata/properties" ma:root="true" ma:fieldsID="9f9930f0915b10364771e89b232c4f26" ns3:_="" ns4:_="">
    <xsd:import namespace="9f34f84e-6160-4ed1-bb9f-53eb16eb02a9"/>
    <xsd:import namespace="36b2f02d-fd62-47a8-9b8f-fcb44705ade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4f84e-6160-4ed1-bb9f-53eb16eb02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2f02d-fd62-47a8-9b8f-fcb44705ade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7E264A-8892-4B2C-A1EC-04882500C8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34f84e-6160-4ed1-bb9f-53eb16eb02a9"/>
    <ds:schemaRef ds:uri="36b2f02d-fd62-47a8-9b8f-fcb44705ad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841D28-B402-4971-BB65-CA7A83A892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CDEA15-7428-488B-AF40-DC238EF4777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24 ORE</vt:lpstr>
      <vt:lpstr>7-2130</vt:lpstr>
      <vt:lpstr>2130-2400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2020-11-14T23:09:14Z</dcterms:created>
  <dcterms:modified xsi:type="dcterms:W3CDTF">2020-11-15T16:07:02Z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0x010100D2B0DB3C4F6FEA4585FA1EB3324DCC88</vt:lpwstr>
  </property>
</Properties>
</file>